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cyklostezka Cyklosfera\Projekt\rozpočet\"/>
    </mc:Choice>
  </mc:AlternateContent>
  <bookViews>
    <workbookView xWindow="0" yWindow="0" windowWidth="0" windowHeight="0"/>
  </bookViews>
  <sheets>
    <sheet name="Rekapitulace stavby" sheetId="1" r:id="rId1"/>
    <sheet name="SO 101 - Cyklostezka" sheetId="2" r:id="rId2"/>
    <sheet name="SO 102 - Propustek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Cyklostezka'!$C$124:$K$509</definedName>
    <definedName name="_xlnm.Print_Area" localSheetId="1">'SO 101 - Cyklostezka'!$C$112:$K$509</definedName>
    <definedName name="_xlnm.Print_Titles" localSheetId="1">'SO 101 - Cyklostezka'!$124:$124</definedName>
    <definedName name="_xlnm._FilterDatabase" localSheetId="2" hidden="1">'SO 102 - Propustek'!$C$117:$K$122</definedName>
    <definedName name="_xlnm.Print_Area" localSheetId="2">'SO 102 - Propustek'!$C$105:$K$122</definedName>
    <definedName name="_xlnm.Print_Titles" localSheetId="2">'SO 102 - Propustek'!$117:$117</definedName>
    <definedName name="_xlnm._FilterDatabase" localSheetId="3" hidden="1">'VRN - Vedlejší rozpočtové...'!$C$119:$K$148</definedName>
    <definedName name="_xlnm.Print_Area" localSheetId="3">'VRN - Vedlejší rozpočtové...'!$C$107:$K$148</definedName>
    <definedName name="_xlnm.Print_Titles" localSheetId="3">'VRN - Vedlejší rozpočtové...'!$119:$119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5"/>
  <c r="J114"/>
  <c r="F114"/>
  <c r="F112"/>
  <c r="E110"/>
  <c r="J92"/>
  <c r="J91"/>
  <c r="F91"/>
  <c r="F89"/>
  <c r="E87"/>
  <c r="J18"/>
  <c r="E18"/>
  <c r="F92"/>
  <c r="J17"/>
  <c r="J12"/>
  <c r="J112"/>
  <c r="E7"/>
  <c r="E85"/>
  <c i="2" r="J37"/>
  <c r="J36"/>
  <c i="1" r="AY95"/>
  <c i="2" r="J35"/>
  <c i="1" r="AX95"/>
  <c i="2" r="BI507"/>
  <c r="BH507"/>
  <c r="BG507"/>
  <c r="BF507"/>
  <c r="T507"/>
  <c r="T506"/>
  <c r="R507"/>
  <c r="R506"/>
  <c r="P507"/>
  <c r="P506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74"/>
  <c r="BH474"/>
  <c r="BG474"/>
  <c r="BF474"/>
  <c r="T474"/>
  <c r="R474"/>
  <c r="P474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5"/>
  <c r="BH425"/>
  <c r="BG425"/>
  <c r="BF425"/>
  <c r="T425"/>
  <c r="R425"/>
  <c r="P425"/>
  <c r="BI421"/>
  <c r="BH421"/>
  <c r="BG421"/>
  <c r="BF421"/>
  <c r="T421"/>
  <c r="R421"/>
  <c r="P421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6"/>
  <c r="BH406"/>
  <c r="BG406"/>
  <c r="BF406"/>
  <c r="T406"/>
  <c r="R406"/>
  <c r="P406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70"/>
  <c r="BH370"/>
  <c r="BG370"/>
  <c r="BF370"/>
  <c r="T370"/>
  <c r="R370"/>
  <c r="P370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T285"/>
  <c r="R286"/>
  <c r="R285"/>
  <c r="P286"/>
  <c r="P285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376"/>
  <c r="BK360"/>
  <c r="BK354"/>
  <c r="BK347"/>
  <c r="J339"/>
  <c r="BK328"/>
  <c r="J324"/>
  <c r="J316"/>
  <c r="BK308"/>
  <c r="BK295"/>
  <c r="BK286"/>
  <c r="J278"/>
  <c r="J270"/>
  <c r="J262"/>
  <c r="BK249"/>
  <c r="BK240"/>
  <c r="BK232"/>
  <c r="J223"/>
  <c r="BK209"/>
  <c r="BK201"/>
  <c r="J197"/>
  <c r="J189"/>
  <c r="J179"/>
  <c r="BK167"/>
  <c r="BK159"/>
  <c r="BK147"/>
  <c r="J143"/>
  <c r="J136"/>
  <c r="J128"/>
  <c r="BK171"/>
  <c r="BK490"/>
  <c r="J474"/>
  <c i="3" r="F37"/>
  <c i="1" r="BD96"/>
  <c i="4" r="J146"/>
  <c r="J132"/>
  <c i="2" r="BK507"/>
  <c r="J498"/>
  <c r="BK465"/>
  <c r="J462"/>
  <c r="BK455"/>
  <c r="J451"/>
  <c r="BK444"/>
  <c r="J440"/>
  <c r="BK432"/>
  <c r="J425"/>
  <c r="BK415"/>
  <c r="BK412"/>
  <c r="J408"/>
  <c r="BK401"/>
  <c r="BK394"/>
  <c r="J390"/>
  <c r="BK384"/>
  <c r="J382"/>
  <c r="J376"/>
  <c r="BK370"/>
  <c r="J366"/>
  <c r="J360"/>
  <c r="J354"/>
  <c r="J347"/>
  <c r="BK339"/>
  <c r="BK332"/>
  <c r="BK320"/>
  <c r="BK312"/>
  <c r="BK302"/>
  <c r="J295"/>
  <c r="J286"/>
  <c r="BK278"/>
  <c r="BK270"/>
  <c r="BK262"/>
  <c r="J253"/>
  <c r="BK246"/>
  <c r="J236"/>
  <c r="BK223"/>
  <c r="J209"/>
  <c r="J201"/>
  <c r="BK193"/>
  <c r="BK183"/>
  <c r="BK175"/>
  <c r="BK163"/>
  <c r="BK151"/>
  <c r="J147"/>
  <c r="J140"/>
  <c r="J132"/>
  <c r="BK494"/>
  <c r="J159"/>
  <c r="BK474"/>
  <c i="3" r="F35"/>
  <c i="1" r="BB96"/>
  <c i="4" r="J136"/>
  <c r="BK126"/>
  <c r="J126"/>
  <c r="J142"/>
  <c r="J123"/>
  <c i="2" r="J507"/>
  <c r="J502"/>
  <c r="BK469"/>
  <c r="J465"/>
  <c r="BK458"/>
  <c r="BK451"/>
  <c r="J448"/>
  <c r="BK440"/>
  <c r="J436"/>
  <c r="BK425"/>
  <c r="J421"/>
  <c r="J412"/>
  <c r="BK406"/>
  <c r="J401"/>
  <c r="J397"/>
  <c r="BK390"/>
  <c r="J388"/>
  <c r="BK382"/>
  <c r="J378"/>
  <c r="J372"/>
  <c r="J370"/>
  <c r="J364"/>
  <c r="J358"/>
  <c r="J351"/>
  <c r="J343"/>
  <c r="J336"/>
  <c r="J328"/>
  <c r="J320"/>
  <c r="J312"/>
  <c r="J302"/>
  <c r="J291"/>
  <c r="J282"/>
  <c r="J273"/>
  <c r="J266"/>
  <c r="J258"/>
  <c r="J249"/>
  <c r="J240"/>
  <c r="J232"/>
  <c r="J219"/>
  <c r="J213"/>
  <c r="J205"/>
  <c r="J193"/>
  <c r="J183"/>
  <c r="J171"/>
  <c r="J163"/>
  <c r="J151"/>
  <c r="BK140"/>
  <c r="BK132"/>
  <c i="1" r="AS94"/>
  <c i="3" r="BK121"/>
  <c r="F36"/>
  <c i="1" r="BC96"/>
  <c i="4" r="J139"/>
  <c r="BK129"/>
  <c r="BK142"/>
  <c r="BK123"/>
  <c r="J129"/>
  <c i="2" r="BK502"/>
  <c r="BK498"/>
  <c r="J469"/>
  <c r="BK462"/>
  <c r="J458"/>
  <c r="J455"/>
  <c r="BK448"/>
  <c r="J444"/>
  <c r="BK436"/>
  <c r="J432"/>
  <c r="BK421"/>
  <c r="J415"/>
  <c r="BK408"/>
  <c r="J406"/>
  <c r="BK397"/>
  <c r="J394"/>
  <c r="BK388"/>
  <c r="J384"/>
  <c r="BK378"/>
  <c r="BK372"/>
  <c r="BK366"/>
  <c r="BK364"/>
  <c r="BK358"/>
  <c r="BK351"/>
  <c r="BK343"/>
  <c r="BK336"/>
  <c r="J332"/>
  <c r="BK324"/>
  <c r="BK316"/>
  <c r="J308"/>
  <c r="BK291"/>
  <c r="BK282"/>
  <c r="BK273"/>
  <c r="BK266"/>
  <c r="BK258"/>
  <c r="BK253"/>
  <c r="J246"/>
  <c r="BK236"/>
  <c r="BK219"/>
  <c r="BK213"/>
  <c r="BK205"/>
  <c r="BK197"/>
  <c r="BK189"/>
  <c r="BK179"/>
  <c r="J175"/>
  <c r="J167"/>
  <c r="J155"/>
  <c r="BK143"/>
  <c r="BK136"/>
  <c r="BK128"/>
  <c r="J494"/>
  <c r="BK155"/>
  <c r="J490"/>
  <c i="3" r="J121"/>
  <c r="J34"/>
  <c i="1" r="AW96"/>
  <c i="4" r="BK132"/>
  <c r="BK146"/>
  <c r="BK136"/>
  <c r="BK139"/>
  <c i="2" l="1" r="R127"/>
  <c r="T277"/>
  <c r="P290"/>
  <c r="BK346"/>
  <c r="J346"/>
  <c r="J102"/>
  <c r="T396"/>
  <c r="R473"/>
  <c i="4" r="P122"/>
  <c r="P135"/>
  <c i="2" r="P127"/>
  <c r="P277"/>
  <c r="R290"/>
  <c r="R346"/>
  <c r="R396"/>
  <c r="P473"/>
  <c i="4" r="R122"/>
  <c r="R135"/>
  <c i="2" r="BK127"/>
  <c r="J127"/>
  <c r="J98"/>
  <c r="BK277"/>
  <c r="J277"/>
  <c r="J99"/>
  <c r="T290"/>
  <c r="P346"/>
  <c r="P396"/>
  <c r="T473"/>
  <c i="4" r="T122"/>
  <c r="T135"/>
  <c i="2" r="T127"/>
  <c r="T126"/>
  <c r="T125"/>
  <c r="R277"/>
  <c r="BK290"/>
  <c r="J290"/>
  <c r="J101"/>
  <c r="T346"/>
  <c r="BK396"/>
  <c r="J396"/>
  <c r="J103"/>
  <c r="BK473"/>
  <c r="J473"/>
  <c r="J104"/>
  <c i="4" r="BK122"/>
  <c r="J122"/>
  <c r="J98"/>
  <c r="BK135"/>
  <c r="J135"/>
  <c r="J99"/>
  <c r="BK145"/>
  <c r="J145"/>
  <c r="J100"/>
  <c i="2" r="BK285"/>
  <c r="J285"/>
  <c r="J100"/>
  <c i="3" r="BK120"/>
  <c r="J120"/>
  <c r="J98"/>
  <c i="2" r="BK506"/>
  <c r="J506"/>
  <c r="J105"/>
  <c i="4" r="E110"/>
  <c r="F117"/>
  <c r="BE126"/>
  <c r="BE136"/>
  <c r="BE139"/>
  <c r="BE146"/>
  <c r="J89"/>
  <c r="BE129"/>
  <c r="BE132"/>
  <c r="BE142"/>
  <c r="BE123"/>
  <c i="3" r="F115"/>
  <c r="BE121"/>
  <c r="E108"/>
  <c r="J89"/>
  <c i="2" r="BE469"/>
  <c r="BE474"/>
  <c r="J89"/>
  <c r="BE159"/>
  <c r="BE167"/>
  <c r="BE490"/>
  <c r="E85"/>
  <c r="F92"/>
  <c r="BE128"/>
  <c r="BE132"/>
  <c r="BE136"/>
  <c r="BE140"/>
  <c r="BE143"/>
  <c r="BE147"/>
  <c r="BE151"/>
  <c r="BE155"/>
  <c r="BE163"/>
  <c r="BE171"/>
  <c r="BE175"/>
  <c r="BE179"/>
  <c r="BE183"/>
  <c r="BE189"/>
  <c r="BE193"/>
  <c r="BE197"/>
  <c r="BE201"/>
  <c r="BE205"/>
  <c r="BE209"/>
  <c r="BE213"/>
  <c r="BE219"/>
  <c r="BE223"/>
  <c r="BE232"/>
  <c r="BE236"/>
  <c r="BE240"/>
  <c r="BE246"/>
  <c r="BE249"/>
  <c r="BE253"/>
  <c r="BE258"/>
  <c r="BE262"/>
  <c r="BE266"/>
  <c r="BE270"/>
  <c r="BE273"/>
  <c r="BE278"/>
  <c r="BE282"/>
  <c r="BE286"/>
  <c r="BE291"/>
  <c r="BE295"/>
  <c r="BE302"/>
  <c r="BE308"/>
  <c r="BE312"/>
  <c r="BE316"/>
  <c r="BE320"/>
  <c r="BE324"/>
  <c r="BE328"/>
  <c r="BE332"/>
  <c r="BE336"/>
  <c r="BE339"/>
  <c r="BE343"/>
  <c r="BE347"/>
  <c r="BE351"/>
  <c r="BE354"/>
  <c r="BE358"/>
  <c r="BE360"/>
  <c r="BE364"/>
  <c r="BE366"/>
  <c r="BE370"/>
  <c r="BE372"/>
  <c r="BE376"/>
  <c r="BE378"/>
  <c r="BE382"/>
  <c r="BE384"/>
  <c r="BE388"/>
  <c r="BE390"/>
  <c r="BE394"/>
  <c r="BE397"/>
  <c r="BE401"/>
  <c r="BE406"/>
  <c r="BE408"/>
  <c r="BE412"/>
  <c r="BE415"/>
  <c r="BE421"/>
  <c r="BE425"/>
  <c r="BE432"/>
  <c r="BE436"/>
  <c r="BE440"/>
  <c r="BE444"/>
  <c r="BE448"/>
  <c r="BE451"/>
  <c r="BE455"/>
  <c r="BE458"/>
  <c r="BE462"/>
  <c r="BE465"/>
  <c r="BE494"/>
  <c r="BE498"/>
  <c r="BE502"/>
  <c r="BE507"/>
  <c r="F35"/>
  <c i="1" r="BB95"/>
  <c i="3" r="F34"/>
  <c i="1" r="BA96"/>
  <c i="4" r="F37"/>
  <c i="1" r="BD97"/>
  <c i="2" r="F37"/>
  <c i="1" r="BD95"/>
  <c i="2" r="F36"/>
  <c i="1" r="BC95"/>
  <c i="2" r="J34"/>
  <c i="1" r="AW95"/>
  <c i="3" r="F33"/>
  <c i="1" r="AZ96"/>
  <c i="4" r="F35"/>
  <c i="1" r="BB97"/>
  <c r="BB94"/>
  <c r="W31"/>
  <c i="4" r="F36"/>
  <c i="1" r="BC97"/>
  <c r="BC94"/>
  <c r="W32"/>
  <c i="2" r="F34"/>
  <c i="1" r="BA95"/>
  <c i="4" r="J34"/>
  <c i="1" r="AW97"/>
  <c i="4" r="F34"/>
  <c i="1" r="BA97"/>
  <c i="4" l="1" r="T121"/>
  <c r="T120"/>
  <c r="R121"/>
  <c r="R120"/>
  <c r="P121"/>
  <c r="P120"/>
  <c i="1" r="AU97"/>
  <c i="2" r="P126"/>
  <c r="P125"/>
  <c i="1" r="AU95"/>
  <c i="2" r="R126"/>
  <c r="R125"/>
  <c r="BK126"/>
  <c r="BK125"/>
  <c r="J125"/>
  <c r="J96"/>
  <c i="4" r="BK121"/>
  <c r="BK120"/>
  <c r="J120"/>
  <c i="3" r="BK119"/>
  <c r="J119"/>
  <c r="J97"/>
  <c i="1" r="BD94"/>
  <c r="W33"/>
  <c i="2" r="J33"/>
  <c i="1" r="AV95"/>
  <c r="AT95"/>
  <c i="4" r="J30"/>
  <c i="1" r="AG97"/>
  <c i="2" r="F33"/>
  <c i="1" r="AZ95"/>
  <c i="3" r="J33"/>
  <c i="1" r="AV96"/>
  <c r="AT96"/>
  <c r="AX94"/>
  <c i="4" r="F33"/>
  <c i="1" r="AZ97"/>
  <c r="AZ94"/>
  <c r="AV94"/>
  <c r="AK29"/>
  <c r="BA94"/>
  <c r="W30"/>
  <c i="4" r="J33"/>
  <c i="1" r="AV97"/>
  <c r="AT97"/>
  <c r="AN97"/>
  <c r="AY94"/>
  <c i="4" l="1" r="J121"/>
  <c r="J97"/>
  <c r="J96"/>
  <c i="3" r="BK118"/>
  <c r="J118"/>
  <c r="J96"/>
  <c i="2" r="J126"/>
  <c r="J97"/>
  <c i="4" r="J39"/>
  <c i="1" r="AU94"/>
  <c r="W29"/>
  <c i="2" r="J30"/>
  <c i="1" r="AG95"/>
  <c r="AW94"/>
  <c r="AK30"/>
  <c i="2" l="1" r="J39"/>
  <c i="1" r="AN95"/>
  <c r="AT94"/>
  <c i="3" r="J30"/>
  <c i="1" r="AG96"/>
  <c r="AG94"/>
  <c r="AK26"/>
  <c i="3" l="1" r="J39"/>
  <c i="1" r="AN94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<sst xmlns="http://schemas.openxmlformats.org/spreadsheetml/2006/main">
  <si>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</si>
  <si>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</si>
  <si>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</si>
  <si>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</si>
  <si>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</si>
  <si>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{33d3c541-6f39-4d79-bb64-004895df8139}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</si>
  <si>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</si>
  <si>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</si>
  <si>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</si>
  <si>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</si>
  <si>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</si>
  <si>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</si>
  <si>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</si>
  <si>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</si>
  <si>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</si>
  <si>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</si>
  <si>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</si>
  <si>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Břeclav, cyklostezka Včelínek - Cyklosféra</t>
  </si>
  <si>
    <t>KSO:</t>
  </si>
  <si>
    <t>822 2</t>
  </si>
  <si>
    <t>CC-CZ:</t>
  </si>
  <si>
    <t>2112</t>
  </si>
  <si>
    <t>Místo:</t>
  </si>
  <si>
    <t>Břeclav</t>
  </si>
  <si>
    <t>Datum:</t>
  </si>
  <si>
    <t>5. 10. 2024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</si>
  <si>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</si>
  <si>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</si>
  <si>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</si>
  <si>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</si>
  <si>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</si>
  <si>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</si>
  <si>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</si>
  <si>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</si>
  <si>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</si>
  <si>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</si>
  <si>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</si>
  <si>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</si>
  <si>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</si>
  <si>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</si>
  <si>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</si>
  <si>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</si>
  <si>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</si>
  <si>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</si>
  <si>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</si>
  <si>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</si>
  <si>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</si>
  <si>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</si>
  <si>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</si>
  <si>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</si>
  <si>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</si>
  <si>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</si>
  <si>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</si>
  <si>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</si>
  <si>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</si>
  <si>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</si>
  <si>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</si>
  <si>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</si>
  <si>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</si>
  <si>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</si>
  <si>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</si>
  <si>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</si>
  <si>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</si>
  <si>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</si>
  <si>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</si>
  <si>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</si>
  <si>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</si>
  <si>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</si>
  <si>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</si>
  <si>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</si>
  <si>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</si>
  <si>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</si>
  <si>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</si>
  <si>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</si>
  <si>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</si>
  <si>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</si>
  <si>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</si>
  <si>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</si>
  <si>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</si>
  <si>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</si>
  <si>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</si>
  <si>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</si>
  <si>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</si>
  <si>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Cyklostezka</t>
  </si>
  <si>
    <t>STA</t>
  </si>
  <si>
    <t>1</t>
  </si>
  <si>
    <t>{0cae1ea9-d064-4671-ac58-3693d8d69d59}</t>
  </si>
  <si>
    <t>2</t>
  </si>
  <si>
    <t>SO 102</t>
  </si>
  <si>
    <t>Propustek</t>
  </si>
  <si>
    <t>{f9b4e392-5b4b-438b-b6de-5673a1f7debd}</t>
  </si>
  <si>
    <t>VRN</t>
  </si>
  <si>
    <t>Vedlejší rozpočtové náklady</t>
  </si>
  <si>
    <t>{f55f51a7-8613-4c07-9206-775f5b386ee7}</t>
  </si>
  <si>
    <t>822 29 32</t>
  </si>
  <si>
    <t>KRYCÍ LIST SOUPISU PRACÍ</t>
  </si>
  <si>
    <t>Objekt:</t>
  </si>
  <si>
    <t>SO 101 - Cyklostezka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</si>
  <si>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</si>
  <si>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</si>
  <si>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</si>
  <si>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</si>
  <si>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</si>
  <si>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</si>
  <si>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</si>
  <si>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</si>
  <si>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</si>
  <si>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</si>
  <si>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</si>
  <si>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</si>
  <si>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</si>
  <si>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</si>
  <si>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</si>
  <si>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</si>
  <si>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</si>
  <si>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</si>
  <si>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</si>
  <si>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</si>
  <si>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</si>
  <si>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</si>
  <si>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</si>
  <si>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</si>
  <si>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</si>
  <si>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</si>
  <si>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</si>
  <si>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</si>
  <si>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</si>
  <si>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</si>
  <si>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</si>
  <si>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</si>
  <si>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</si>
  <si>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</si>
  <si>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</si>
  <si>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2024 02</t>
  </si>
  <si>
    <t>4</t>
  </si>
  <si>
    <t>227439120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</si>
  <si>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</si>
  <si>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</si>
  <si>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</si>
  <si>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https://podminky.urs.cz/item/CS_URS_2024_02/111251103</t>
  </si>
  <si>
    <t>VV</t>
  </si>
  <si>
    <t>"odstranění křovin" 610</t>
  </si>
  <si>
    <t>112101101</t>
  </si>
  <si>
    <t>Odstranění stromů listnatých průměru kmene přes 100 do 300 mm</t>
  </si>
  <si>
    <t>kus</t>
  </si>
  <si>
    <t>911445022</t>
  </si>
  <si>
    <t>Odstranění stromů s odřezáním kmene a s odvětvením listnatých, průměru kmene přes 100 do 300 mm</t>
  </si>
  <si>
    <t>https://podminky.urs.cz/item/CS_URS_2024_02/112101101</t>
  </si>
  <si>
    <t>"kácení listnatých stromů průměr 100-300mm" 3</t>
  </si>
  <si>
    <t>3</t>
  </si>
  <si>
    <t>112101102</t>
  </si>
  <si>
    <t>Odstranění stromů listnatých průměru kmene přes 300 do 500 mm</t>
  </si>
  <si>
    <t>1711539413</t>
  </si>
  <si>
    <t>Odstranění stromů s odřezáním kmene a s odvětvením listnatých, průměru kmene přes 300 do 500 mm</t>
  </si>
  <si>
    <t>https://podminky.urs.cz/item/CS_URS_2024_02/112101102</t>
  </si>
  <si>
    <t>"kácení listnatých stromů průměr 300-500mm" 4</t>
  </si>
  <si>
    <t>1232512001</t>
  </si>
  <si>
    <t>5</t>
  </si>
  <si>
    <t>112251101</t>
  </si>
  <si>
    <t>Odstranění pařezů průměru přes 100 do 300 mm</t>
  </si>
  <si>
    <t>1717718738</t>
  </si>
  <si>
    <t>Odstranění pařezů strojně s jejich vykopáním nebo vytrháním průměru přes 100 do 300 mm</t>
  </si>
  <si>
    <t>https://podminky.urs.cz/item/CS_URS_2024_02/112251101</t>
  </si>
  <si>
    <t>6</t>
  </si>
  <si>
    <t>112251102</t>
  </si>
  <si>
    <t>Odstranění pařezů průměru přes 300 do 500 mm</t>
  </si>
  <si>
    <t>256555846</t>
  </si>
  <si>
    <t>Odstranění pařezů strojně s jejich vykopáním nebo vytrháním průměru přes 300 do 500 mm</t>
  </si>
  <si>
    <t>https://podminky.urs.cz/item/CS_URS_2024_02/112251102</t>
  </si>
  <si>
    <t>7</t>
  </si>
  <si>
    <t>113106123</t>
  </si>
  <si>
    <t>Rozebrání dlažeb ze zámkových dlaždic komunikací pro pěší ručně</t>
  </si>
  <si>
    <t>171397086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</si>
  <si>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</si>
  <si>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https://podminky.urs.cz/item/CS_URS_2024_02/113106123</t>
  </si>
  <si>
    <t>"rozebrání varovného pásu chodníku" 0,9</t>
  </si>
  <si>
    <t>8</t>
  </si>
  <si>
    <t>113107164</t>
  </si>
  <si>
    <t>Odstranění podkladu z kameniva drceného tl přes 300 do 400 mm strojně pl přes 50 do 200 m2</t>
  </si>
  <si>
    <t>-48083753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</si>
  <si>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</si>
  <si>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https://podminky.urs.cz/item/CS_URS_2024_02/113107164</t>
  </si>
  <si>
    <t>"odstranění konstrukčních vrstev pod zpomalovacím prahem tl. 320mm" 52</t>
  </si>
  <si>
    <t>9</t>
  </si>
  <si>
    <t>113107183</t>
  </si>
  <si>
    <t>Odstranění podkladu živičného tl přes 100 do 150 mm strojně pl přes 50 do 200 m2</t>
  </si>
  <si>
    <t>-515443545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</si>
  <si>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</si>
  <si>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https://podminky.urs.cz/item/CS_URS_2024_02/113107183</t>
  </si>
  <si>
    <t>"odstranění asfaltového krytu vozovky tl. 120 mm" 52</t>
  </si>
  <si>
    <t>10</t>
  </si>
  <si>
    <t>113107323</t>
  </si>
  <si>
    <t>Odstranění podkladu z kameniva drceného tl přes 200 do 300 mm strojně pl do 50 m2</t>
  </si>
  <si>
    <t>-2089760304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</si>
  <si>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</si>
  <si>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https://podminky.urs.cz/item/CS_URS_2024_02/113107323</t>
  </si>
  <si>
    <t>"odstranění konstrukčních vrstev nezpevněného chodníku tl. 250mm" 8,5</t>
  </si>
  <si>
    <t>11</t>
  </si>
  <si>
    <t>113202111</t>
  </si>
  <si>
    <t>Vytrhání obrub krajníků obrubníků stojatých</t>
  </si>
  <si>
    <t>m</t>
  </si>
  <si>
    <t>1819516099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</si>
  <si>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</si>
  <si>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</si>
  <si>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"vybourání silničníchh obrub" 18</t>
  </si>
  <si>
    <t>113203111</t>
  </si>
  <si>
    <t>Vytrhání obrub z dlažebních kostek</t>
  </si>
  <si>
    <t>786095261</t>
  </si>
  <si>
    <t>Vytrhání obrub s vybouráním lože, s přemístěním hmot na skládku na vzdálenost do 3 m nebo s naložením na dopravní prostředek z dlažebních kostek</t>
  </si>
  <si>
    <t>https://podminky.urs.cz/item/CS_URS_2024_02/113203111</t>
  </si>
  <si>
    <t>"odstranění dvouřádku chodníku ze žulových kostek" 2*11</t>
  </si>
  <si>
    <t>13</t>
  </si>
  <si>
    <t>121151126</t>
  </si>
  <si>
    <t>Sejmutí ornice plochy přes 500 m2 tl vrstvy přes 300 do 400 mm strojně</t>
  </si>
  <si>
    <t>856818962</t>
  </si>
  <si>
    <t>Sejmutí ornice strojně při souvislé ploše přes 500 m2, tl. vrstvy přes 300 do 400 mm</t>
  </si>
  <si>
    <t>https://podminky.urs.cz/item/CS_URS_2024_02/121151126</t>
  </si>
  <si>
    <t>"sejmutí ornice tl. 400 mm" 590</t>
  </si>
  <si>
    <t>14</t>
  </si>
  <si>
    <t>121151225</t>
  </si>
  <si>
    <t>Sejmutí lesní půdy plochy přes 500 m2 tl vrstvy přes 250 do 300 mm strojně</t>
  </si>
  <si>
    <t>1718303106</t>
  </si>
  <si>
    <t>Sejmutí lesní půdy strojně při souvislé ploše přes 500 m2, tl. vrstvy přes 250 do 300 mm</t>
  </si>
  <si>
    <t>https://podminky.urs.cz/item/CS_URS_2024_02/121151225</t>
  </si>
  <si>
    <t>"sejmutí lesní půdy v tl. 300mm" 610</t>
  </si>
  <si>
    <t>15</t>
  </si>
  <si>
    <t>122251105</t>
  </si>
  <si>
    <t>Odkopávky a prokopávky nezapažené v hornině třídy těžitelnosti I skupiny 3 objem do 1000 m3 strojně</t>
  </si>
  <si>
    <t>m3</t>
  </si>
  <si>
    <t>-25449475</t>
  </si>
  <si>
    <t>Odkopávky a prokopávky nezapažené strojně v hornině třídy těžitelnosti I skupiny 3 přes 500 do 1 000 m3</t>
  </si>
  <si>
    <t>https://podminky.urs.cz/item/CS_URS_2024_02/122251105</t>
  </si>
  <si>
    <t>"odkop pro konstrukci cyklostezky tl. 300mm" 640*0,3</t>
  </si>
  <si>
    <t>"odkop pro sanaci cyklostezky" 1488*0,4</t>
  </si>
  <si>
    <t>Součet</t>
  </si>
  <si>
    <t>16</t>
  </si>
  <si>
    <t>131251201</t>
  </si>
  <si>
    <t>Hloubení jam zapažených v hornině třídy těžitelnosti I skupiny 3 objem do 20 m3 strojně</t>
  </si>
  <si>
    <t>-1736384615</t>
  </si>
  <si>
    <t>Hloubení zapažených jam a zářezů strojně s urovnáním dna do předepsaného profilu a spádu v hornině třídy těžitelnosti I skupiny 3 do 20 m3</t>
  </si>
  <si>
    <t>https://podminky.urs.cz/item/CS_URS_2024_02/131251201</t>
  </si>
  <si>
    <t>"výkop pro DV a přípojku" 2*1,8*2</t>
  </si>
  <si>
    <t>17</t>
  </si>
  <si>
    <t>162201411</t>
  </si>
  <si>
    <t>Vodorovné přemístění kmenů stromů listnatých do 1 km D kmene přes 100 do 300 mm</t>
  </si>
  <si>
    <t>1860930365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</si>
  <si>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</si>
  <si>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</si>
  <si>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18</t>
  </si>
  <si>
    <t>162201412</t>
  </si>
  <si>
    <t>Vodorovné přemístění kmenů stromů listnatých do 1 km D kmene přes 300 do 500 mm</t>
  </si>
  <si>
    <t>1943722227</t>
  </si>
  <si>
    <t>Vodorovné přemístění větví, kmenů nebo pařezů s naložením, složením a dopravou do 1000 m kmenů stromů listnatých, průměru přes 300 do 500 mm</t>
  </si>
  <si>
    <t>https://podminky.urs.cz/item/CS_URS_2024_02/162201412</t>
  </si>
  <si>
    <t>19</t>
  </si>
  <si>
    <t>162301501</t>
  </si>
  <si>
    <t>Vodorovné přemístění křovin do 5 km D kmene do 100 mm</t>
  </si>
  <si>
    <t>1858941788</t>
  </si>
  <si>
    <t>Vodorovné přemístění smýcených křovin do průměru kmene 100 mm na vzdálenost do 5 000 m</t>
  </si>
  <si>
    <t>https://podminky.urs.cz/item/CS_URS_2024_02/162301501</t>
  </si>
  <si>
    <t>610</t>
  </si>
  <si>
    <t>20</t>
  </si>
  <si>
    <t>162301931</t>
  </si>
  <si>
    <t>Příplatek k vodorovnému přemístění větví stromů listnatých D kmene přes 100 do 300 mm ZKD 1 km</t>
  </si>
  <si>
    <t>202930941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</si>
  <si>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</si>
  <si>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https://podminky.urs.cz/item/CS_URS_2024_02/162301931</t>
  </si>
  <si>
    <t>162301932</t>
  </si>
  <si>
    <t>Příplatek k vodorovnému přemístění větví stromů listnatých D kmene přes 300 do 500 mm ZKD 1 km</t>
  </si>
  <si>
    <t>-1748394010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</si>
  <si>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</si>
  <si>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https://podminky.urs.cz/item/CS_URS_2024_02/162301932</t>
  </si>
  <si>
    <t>22</t>
  </si>
  <si>
    <t>162306111</t>
  </si>
  <si>
    <t>Vodorovné přemístění do 500 m bez naložení výkopku ze zemin schopných zúrodnění</t>
  </si>
  <si>
    <t>-2144276988</t>
  </si>
  <si>
    <t>Vodorovné přemístění výkopku bez naložení, avšak se složením zemin schopných zúrodnění, na vzdálenost přes 100 do 500 m</t>
  </si>
  <si>
    <t>https://podminky.urs.cz/item/CS_URS_2024_02/162306111</t>
  </si>
  <si>
    <t>"přesun půdy pro rozprostření" 181,8</t>
  </si>
  <si>
    <t>"uložení ma mezideponii pro ohumusování" 54,2</t>
  </si>
  <si>
    <t>23</t>
  </si>
  <si>
    <t>167103101</t>
  </si>
  <si>
    <t>Nakládání výkopku ze zemin schopných zúrodnění</t>
  </si>
  <si>
    <t>-1888479511</t>
  </si>
  <si>
    <t>Nakládání neulehlého výkopku z hromad zeminy schopné zúrodnění</t>
  </si>
  <si>
    <t>https://podminky.urs.cz/item/CS_URS_2024_02/167103101</t>
  </si>
  <si>
    <t>236</t>
  </si>
  <si>
    <t>24</t>
  </si>
  <si>
    <t>162751117</t>
  </si>
  <si>
    <t>Vodorovné přemístění přes 9 000 do 10000 m výkopku/sypaniny z horniny třídy těžitelnosti I skupiny 1 až 3</t>
  </si>
  <si>
    <t>1508619002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</si>
  <si>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</si>
  <si>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</si>
  <si>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"odvoz lesní půdy" 610*0,3</t>
  </si>
  <si>
    <t>"odkop pro kci cyklostezky" 192</t>
  </si>
  <si>
    <t>"odkop sanace cyklostezky" 595,2</t>
  </si>
  <si>
    <t>"odkop pro DV" 7,2</t>
  </si>
  <si>
    <t>"zpětný zásyp za obrubou" -65,1</t>
  </si>
  <si>
    <t>25</t>
  </si>
  <si>
    <t>171201231</t>
  </si>
  <si>
    <t>Poplatek za uložení zeminy a kamení na recyklační skládce (skládkovné) kód odpadu 17 05 04</t>
  </si>
  <si>
    <t>t</t>
  </si>
  <si>
    <t>-1112513579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</si>
  <si>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</si>
  <si>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</si>
  <si>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912,3*1,8</t>
  </si>
  <si>
    <t>26</t>
  </si>
  <si>
    <t>171251201</t>
  </si>
  <si>
    <t>Uložení sypaniny na skládky nebo meziskládky</t>
  </si>
  <si>
    <t>676093483</t>
  </si>
  <si>
    <t>Uložení sypaniny na skládky nebo meziskládky bez hutnění s upravením uložené sypaniny do předepsaného tvaru</t>
  </si>
  <si>
    <t>https://podminky.urs.cz/item/CS_URS_2024_02/171251201</t>
  </si>
  <si>
    <t>912,3</t>
  </si>
  <si>
    <t>27</t>
  </si>
  <si>
    <t>174151101</t>
  </si>
  <si>
    <t>Zásyp jam, šachet rýh nebo kolem objektů sypaninou se zhutněním</t>
  </si>
  <si>
    <t>-890596764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</si>
  <si>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</si>
  <si>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</si>
  <si>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"zásyp DV a rýhy štěrkodrtí ŠD 0/32" 2*1,8*1,5</t>
  </si>
  <si>
    <t>"zpětný zásyp zeminou za obrubou" 434*0,15</t>
  </si>
  <si>
    <t>28</t>
  </si>
  <si>
    <t>M</t>
  </si>
  <si>
    <t>58344171</t>
  </si>
  <si>
    <t>štěrkodrť frakce 0/32</t>
  </si>
  <si>
    <t>-1260693317</t>
  </si>
  <si>
    <t>"zásyp DV" 5,4*2</t>
  </si>
  <si>
    <t>29</t>
  </si>
  <si>
    <t>175111101</t>
  </si>
  <si>
    <t>Obsypání potrubí ručně sypaninou bez prohození, uloženou do 3 m</t>
  </si>
  <si>
    <t>-513724724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</si>
  <si>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</si>
  <si>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</si>
  <si>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"obsypání přípojek DV" 1*1,8*0,3</t>
  </si>
  <si>
    <t>30</t>
  </si>
  <si>
    <t>58331351</t>
  </si>
  <si>
    <t>kamenivo těžené drobné frakce 0/4</t>
  </si>
  <si>
    <t>127583548</t>
  </si>
  <si>
    <t>"lože přípojek DV" 1*1,8*0,2*2</t>
  </si>
  <si>
    <t>"obsypání přípojek DV" 1*1,8*0,3*2</t>
  </si>
  <si>
    <t>31</t>
  </si>
  <si>
    <t>181006114</t>
  </si>
  <si>
    <t>Rozprostření zemin tl vrstvy do 0,3 m schopných zúrodnění v rovině a sklonu do 1:5</t>
  </si>
  <si>
    <t>-1749902443</t>
  </si>
  <si>
    <t>Rozprostření zemin schopných zúrodnění v rovině a ve sklonu do 1:5, tloušťka vrstvy přes 0,20 do 0,30 m</t>
  </si>
  <si>
    <t>https://podminky.urs.cz/item/CS_URS_2024_02/181006114</t>
  </si>
  <si>
    <t>"rozprostření přebytečné půdy na okolních pozemcích v tl. 300mm" 181,8/0,3</t>
  </si>
  <si>
    <t>32</t>
  </si>
  <si>
    <t>181311103</t>
  </si>
  <si>
    <t>Rozprostření ornice tl vrstvy do 200 mm v rovině nebo ve svahu do 1:5 ručně</t>
  </si>
  <si>
    <t>1764541484</t>
  </si>
  <si>
    <t>Rozprostření a urovnání ornice v rovině nebo ve svahu sklonu do 1:5 ručně při souvislé ploše, tl. vrstvy do 200 mm</t>
  </si>
  <si>
    <t>https://podminky.urs.cz/item/CS_URS_2024_02/181311103</t>
  </si>
  <si>
    <t>"ohumusování za obrubou a krajnicí tl. 100 mm" 542</t>
  </si>
  <si>
    <t>33</t>
  </si>
  <si>
    <t>181411131</t>
  </si>
  <si>
    <t>Založení parkového trávníku výsevem pl do 1000 m2 v rovině a ve svahu do 1:5</t>
  </si>
  <si>
    <t>1964889543</t>
  </si>
  <si>
    <t>Založení trávníku na půdě předem připravené plochy do 1000 m2 výsevem včetně utažení parkového v rovině nebo na svahu do 1:5</t>
  </si>
  <si>
    <t>https://podminky.urs.cz/item/CS_URS_2024_02/181411131</t>
  </si>
  <si>
    <t>"zatravnění za obrubou a krajnicí" 542</t>
  </si>
  <si>
    <t>34</t>
  </si>
  <si>
    <t>00572410</t>
  </si>
  <si>
    <t>osivo směs travní parková</t>
  </si>
  <si>
    <t>kg</t>
  </si>
  <si>
    <t>-203412608</t>
  </si>
  <si>
    <t>542*0,045</t>
  </si>
  <si>
    <t>35</t>
  </si>
  <si>
    <t>181951112</t>
  </si>
  <si>
    <t>Úprava pláně v hornině třídy těžitelnosti I skupiny 1 až 3 se zhutněním strojně</t>
  </si>
  <si>
    <t>1221149796</t>
  </si>
  <si>
    <t>Úprava pláně vyrovnáním výškových rozdílů strojně v hornině třídy těžitelnosti I, skupiny 1 až 3 se zhutněním</t>
  </si>
  <si>
    <t>https://podminky.urs.cz/item/CS_URS_2024_02/181951112</t>
  </si>
  <si>
    <t>"úprava pláně vozovky" 1488</t>
  </si>
  <si>
    <t>Zakládání</t>
  </si>
  <si>
    <t>36</t>
  </si>
  <si>
    <t>213141111</t>
  </si>
  <si>
    <t>Zřízení vrstvy z geotextilie v rovině nebo ve sklonu do 1:5 š do 3 m</t>
  </si>
  <si>
    <t>-1887175906</t>
  </si>
  <si>
    <t>Zřízení vrstvy z geotextilie filtrační, separační, odvodňovací, ochranné, výztužné nebo protierozní v rovině nebo ve sklonu do 1:5, šířky do 3 m</t>
  </si>
  <si>
    <t>https://podminky.urs.cz/item/CS_URS_2024_02/213141111</t>
  </si>
  <si>
    <t>"pokládka geotextílie pod sanaci cyklostezky" 1488</t>
  </si>
  <si>
    <t>37</t>
  </si>
  <si>
    <t>69311068</t>
  </si>
  <si>
    <t>geotextilie netkaná separační, ochranná, filtrační, drenážní PP 300g/m2</t>
  </si>
  <si>
    <t>505201359</t>
  </si>
  <si>
    <t>"separační geotextílie, 15% ztratné a přesahy" 1488*1,15</t>
  </si>
  <si>
    <t>Vodorovné konstrukce</t>
  </si>
  <si>
    <t>38</t>
  </si>
  <si>
    <t>451572111</t>
  </si>
  <si>
    <t>Lože pod potrubí otevřený výkop z kameniva drobného těženého</t>
  </si>
  <si>
    <t>185606816</t>
  </si>
  <si>
    <t>Lože pod potrubí, stoky a drobné objekty v otevřeném výkopu z kameniva drobného těženého 0 až 4 mm</t>
  </si>
  <si>
    <t>https://podminky.urs.cz/item/CS_URS_2024_02/451572111</t>
  </si>
  <si>
    <t>"lože přípojek DV" 1*1,8*0,2</t>
  </si>
  <si>
    <t>Komunikace pozemní</t>
  </si>
  <si>
    <t>39</t>
  </si>
  <si>
    <t>564811011</t>
  </si>
  <si>
    <t>Podklad ze štěrkodrtě ŠD plochy do 100 m2 tl 50 mm</t>
  </si>
  <si>
    <t>-1670148139</t>
  </si>
  <si>
    <t>Podklad ze štěrkodrti ŠD s rozprostřením a zhutněním plochy jednotlivě do 100 m2, po zhutnění tl. 50 mm</t>
  </si>
  <si>
    <t>https://podminky.urs.cz/item/CS_URS_2024_02/564811011</t>
  </si>
  <si>
    <t>"povrch mlatového chodníku, zhutněná lomová výsyvka" 8</t>
  </si>
  <si>
    <t>40</t>
  </si>
  <si>
    <t>564851111</t>
  </si>
  <si>
    <t>Podklad ze štěrkodrtě ŠD plochy přes 100 m2 tl 150 mm</t>
  </si>
  <si>
    <t>197978057</t>
  </si>
  <si>
    <t>Podklad ze štěrkodrti ŠD s rozprostřením a zhutněním plochy přes 100 m2, po zhutnění tl. 150 mm</t>
  </si>
  <si>
    <t>https://podminky.urs.cz/item/CS_URS_2024_02/564851111</t>
  </si>
  <si>
    <t>"1. podkladní vrstva ze štěrkodrti ŠDa 0/32 tl. 150 mm" 1488</t>
  </si>
  <si>
    <t>"2.podkladní vrstva ze štěrkodrti ŠDa 0/32 tl. 150 mm" 1334</t>
  </si>
  <si>
    <t>"podkladní vrstva chodníku ze štěrkodrti ŠD 0/32 tl. 150 mm" 8,5</t>
  </si>
  <si>
    <t>41</t>
  </si>
  <si>
    <t>564861111</t>
  </si>
  <si>
    <t>Podklad ze štěrkodrtě ŠD plochy přes 100 m2 tl 200 mm</t>
  </si>
  <si>
    <t>-1562904412</t>
  </si>
  <si>
    <t>Podklad ze štěrkodrti ŠD s rozprostřením a zhutněním plochy přes 100 m2, po zhutnění tl. 200 mm</t>
  </si>
  <si>
    <t>https://podminky.urs.cz/item/CS_URS_2024_02/564861111</t>
  </si>
  <si>
    <t>"sanace pláně ze štěrkodrti ŠD 0/63" 2*1488</t>
  </si>
  <si>
    <t>"podkladní vrstva ze štěrkodrti ŠD 0/63 pod zpomalovacím prahem" 52</t>
  </si>
  <si>
    <t>42</t>
  </si>
  <si>
    <t>567132115</t>
  </si>
  <si>
    <t>Podklad ze směsi stmelené cementem SC C 8/10 (KSC I) tl 200 mm</t>
  </si>
  <si>
    <t>112327943</t>
  </si>
  <si>
    <t>Podklad ze směsi stmelené cementem SC bez dilatačních spár, s rozprostřením a zhutněním SC C 8/10 (KSC I), po zhutnění tl. 200 mm</t>
  </si>
  <si>
    <t>https://podminky.urs.cz/item/CS_URS_2024_02/567132115</t>
  </si>
  <si>
    <t>"podkladní vrstva pod zpomalovacím prahem" 52</t>
  </si>
  <si>
    <t>43</t>
  </si>
  <si>
    <t>569831111</t>
  </si>
  <si>
    <t>Zpevnění krajnic štěrkodrtí tl 100 mm</t>
  </si>
  <si>
    <t>222553238</t>
  </si>
  <si>
    <t>Zpevnění krajnic nebo komunikací pro pěší s rozprostřením a zhutněním, po zhutnění štěrkodrtí tl. 100 mm</t>
  </si>
  <si>
    <t>https://podminky.urs.cz/item/CS_URS_2024_02/569831111</t>
  </si>
  <si>
    <t>"nezpevněná krajnice ze štěrkodrti ŠD 0/32" 211</t>
  </si>
  <si>
    <t>44</t>
  </si>
  <si>
    <t>573191111</t>
  </si>
  <si>
    <t>Postřik infiltrační kationaktivní emulzí v množství 1 kg/m2</t>
  </si>
  <si>
    <t>2079035969</t>
  </si>
  <si>
    <t>Postřik infiltrační kationaktivní emulzí v množství 1,00 kg/m2</t>
  </si>
  <si>
    <t>https://podminky.urs.cz/item/CS_URS_2024_02/573191111</t>
  </si>
  <si>
    <t>"infiltrační postřik 0,6 kg/m2" 1132</t>
  </si>
  <si>
    <t>45</t>
  </si>
  <si>
    <t>565145111</t>
  </si>
  <si>
    <t>Asfaltový beton vrstva podkladní ACP 16 (obalované kamenivo OKS) tl 60 mm š do 3 m</t>
  </si>
  <si>
    <t>1582966895</t>
  </si>
  <si>
    <t>Asfaltový beton vrstva podkladní ACP 16 (obalované kamenivo střednězrnné - OKS) s rozprostřením a zhutněním v pruhu šířky přes 1,5 do 3 m, po zhutnění tl. 60 mm</t>
  </si>
  <si>
    <t>https://podminky.urs.cz/item/CS_URS_2024_02/565145111</t>
  </si>
  <si>
    <t>"asfaltový beton ACP 16+ tl. 60 mm" 1132</t>
  </si>
  <si>
    <t>46</t>
  </si>
  <si>
    <t>573231106</t>
  </si>
  <si>
    <t>Postřik živičný spojovací ze silniční emulze v množství 0,30 kg/m2</t>
  </si>
  <si>
    <t>-2040237246</t>
  </si>
  <si>
    <t>Postřik spojovací PS bez posypu kamenivem ze silniční emulze, v množství 0,30 kg/m2</t>
  </si>
  <si>
    <t>https://podminky.urs.cz/item/CS_URS_2024_02/573231106</t>
  </si>
  <si>
    <t>"spojovací postřik 0,3 kg/m2" 1103</t>
  </si>
  <si>
    <t>47</t>
  </si>
  <si>
    <t>577133111</t>
  </si>
  <si>
    <t>Asfaltový beton vrstva obrusná ACO 8 (ABJ) tl 40 mm š do 3 m z nemodifikovaného asfaltu</t>
  </si>
  <si>
    <t>-2114279224</t>
  </si>
  <si>
    <t>Asfaltový beton vrstva obrusná ACO 8 (ABJ) s rozprostřením a se zhutněním z nemodifikovaného asfaltu v pruhu šířky do 3 m, po zhutnění tl. 40 mm</t>
  </si>
  <si>
    <t>https://podminky.urs.cz/item/CS_URS_2024_02/577133111</t>
  </si>
  <si>
    <t xml:space="preserve">"asfaltový beton ACO 11+  tl. 40 mm" 1103</t>
  </si>
  <si>
    <t>48</t>
  </si>
  <si>
    <t>596211110</t>
  </si>
  <si>
    <t>Kladení zámkové dlažby komunikací pro pěší ručně tl 60 mm skupiny A pl do 50 m2</t>
  </si>
  <si>
    <t>1971693093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</si>
  <si>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</si>
  <si>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https://podminky.urs.cz/item/CS_URS_2024_02/596211110</t>
  </si>
  <si>
    <t>"varovný pás chodníku" 2,2</t>
  </si>
  <si>
    <t>49</t>
  </si>
  <si>
    <t>59245006</t>
  </si>
  <si>
    <t>dlažba pro nevidomé betonová 200x100mm tl 60mm barevná</t>
  </si>
  <si>
    <t>714593222</t>
  </si>
  <si>
    <t>"varovný pás, dlažba 200x100x60 slepecká, červená, 2% ztratné" 2,2*1.02</t>
  </si>
  <si>
    <t>50</t>
  </si>
  <si>
    <t>596212211</t>
  </si>
  <si>
    <t>Kladení zámkové dlažby pozemních komunikací ručně tl 80 mm skupiny A pl přes 50 do 100 m2</t>
  </si>
  <si>
    <t>-1600455833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</si>
  <si>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</si>
  <si>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https://podminky.urs.cz/item/CS_URS_2024_02/596212211</t>
  </si>
  <si>
    <t>"nový kryt zpomalovacího prahu" 52</t>
  </si>
  <si>
    <t>51</t>
  </si>
  <si>
    <t>59245005</t>
  </si>
  <si>
    <t>dlažba skladebná betonová 200x100mm tl 80mm barevná</t>
  </si>
  <si>
    <t>1174845542</t>
  </si>
  <si>
    <t>"zpomalovací práh, dlažba obdélníková 200x100x80 červená, 2%ztratné" 52*1.02</t>
  </si>
  <si>
    <t>Trubní vedení</t>
  </si>
  <si>
    <t>52</t>
  </si>
  <si>
    <t>871313123</t>
  </si>
  <si>
    <t>Montáž kanalizačního potrubí hladkého plnostěnného SN 12 z PVC-U DN 160</t>
  </si>
  <si>
    <t>-130224115</t>
  </si>
  <si>
    <t>Montáž kanalizačního potrubí z tvrdého PVC-U hladkého plnostěnného tuhost SN 12 DN 160</t>
  </si>
  <si>
    <t>https://podminky.urs.cz/item/CS_URS_2024_02/871313123</t>
  </si>
  <si>
    <t xml:space="preserve">"přípojka dešťové vpusti  DN 160 SN 12" 1</t>
  </si>
  <si>
    <t>53</t>
  </si>
  <si>
    <t>28611260</t>
  </si>
  <si>
    <t>trubka kanalizační PVC-U plnostěnná jednovrstvá DN 160x3000mm SN12</t>
  </si>
  <si>
    <t>-309562025</t>
  </si>
  <si>
    <t>1*1,03 'Přepočtené koeficientem množství</t>
  </si>
  <si>
    <t>54</t>
  </si>
  <si>
    <t>877310310</t>
  </si>
  <si>
    <t>Montáž kolen na kanalizačním potrubí z PP nebo tvrdého PVC-U trub hladkých plnostěnných DN 150</t>
  </si>
  <si>
    <t>-2047155029</t>
  </si>
  <si>
    <t>Montáž tvarovek na kanalizačním plastovém potrubí z PP nebo PVC-U hladkého plnostěnného kolen, víček nebo hrdlových uzávěrů DN 150</t>
  </si>
  <si>
    <t>https://podminky.urs.cz/item/CS_URS_2024_02/877310310</t>
  </si>
  <si>
    <t>"tvarovky na přípojce DV" 1</t>
  </si>
  <si>
    <t>55</t>
  </si>
  <si>
    <t>28651202</t>
  </si>
  <si>
    <t>koleno kanalizační PVC-U plnostěnné 160x45°</t>
  </si>
  <si>
    <t>84310418</t>
  </si>
  <si>
    <t>56</t>
  </si>
  <si>
    <t>877315123</t>
  </si>
  <si>
    <t>Montáž navrtávacího sedla pro potrubí betonové nebo kameninové přípojka DN 150</t>
  </si>
  <si>
    <t>1393582928</t>
  </si>
  <si>
    <t>Montáž navrtávacího sedla kanalizační přípojky v otevřeném výkopu pro hlavní potrubí betonové nebo kameninové, přípojka DN 150</t>
  </si>
  <si>
    <t>https://podminky.urs.cz/item/CS_URS_2024_02/877315123</t>
  </si>
  <si>
    <t>"napojení přípojky DV z PVC DN 150 na kameninovou kanalizaci DN 400 pomocí sedlové odbočky" 1</t>
  </si>
  <si>
    <t>57</t>
  </si>
  <si>
    <t>28651320</t>
  </si>
  <si>
    <t>sedlo kolmé mechanické jakékoli potrubí/KG DN 400/160</t>
  </si>
  <si>
    <t>626559143</t>
  </si>
  <si>
    <t>58</t>
  </si>
  <si>
    <t>895941343</t>
  </si>
  <si>
    <t>Osazení vpusti uliční DN 500 z betonových dílců dno vysoké s kalištěm</t>
  </si>
  <si>
    <t>-917724627</t>
  </si>
  <si>
    <t>Osazení vpusti uliční z betonových dílců DN 500 dno vysoké s kalištěm</t>
  </si>
  <si>
    <t>https://podminky.urs.cz/item/CS_URS_2024_02/895941343</t>
  </si>
  <si>
    <t>59</t>
  </si>
  <si>
    <t>59224470</t>
  </si>
  <si>
    <t>vpusť uliční DN 500 kaliště vysoké 500/525x65mm</t>
  </si>
  <si>
    <t>-980412609</t>
  </si>
  <si>
    <t>60</t>
  </si>
  <si>
    <t>895941351</t>
  </si>
  <si>
    <t>Osazení vpusti uliční DN 500 z betonových dílců skruž horní pro čtvercovou vtokovou mříž</t>
  </si>
  <si>
    <t>-2074888112</t>
  </si>
  <si>
    <t>Osazení vpusti uliční z betonových dílců DN 500 skruž horní pro čtvercovou vtokovou mříž</t>
  </si>
  <si>
    <t>https://podminky.urs.cz/item/CS_URS_2024_02/895941351</t>
  </si>
  <si>
    <t>61</t>
  </si>
  <si>
    <t>59224460</t>
  </si>
  <si>
    <t>vpusť uliční DN 500 betonová 500x190x65mm čtvercový poklop</t>
  </si>
  <si>
    <t>-1951084808</t>
  </si>
  <si>
    <t>62</t>
  </si>
  <si>
    <t>895941361</t>
  </si>
  <si>
    <t>Osazení vpusti uliční DN 500 z betonových dílců skruž středová 290 mm</t>
  </si>
  <si>
    <t>2021440591</t>
  </si>
  <si>
    <t>Osazení vpusti uliční z betonových dílců DN 500 skruž středová 290 mm</t>
  </si>
  <si>
    <t>https://podminky.urs.cz/item/CS_URS_2024_02/895941361</t>
  </si>
  <si>
    <t>63</t>
  </si>
  <si>
    <t>59224461</t>
  </si>
  <si>
    <t>vpusť uliční DN 500 skruž průběžná nízká betonová 500/290x65mm</t>
  </si>
  <si>
    <t>1145929787</t>
  </si>
  <si>
    <t>64</t>
  </si>
  <si>
    <t>895941367</t>
  </si>
  <si>
    <t>Osazení vpusti uliční DN 500 z betonových dílců skruž se zápachovou uzávěrkou</t>
  </si>
  <si>
    <t>-1947668316</t>
  </si>
  <si>
    <t>Osazení vpusti uliční z betonových dílců DN 500 skruž průběžná se zápachovou uzávěrkou</t>
  </si>
  <si>
    <t>https://podminky.urs.cz/item/CS_URS_2024_02/895941367</t>
  </si>
  <si>
    <t>65</t>
  </si>
  <si>
    <t>59224467</t>
  </si>
  <si>
    <t>vpusť uliční DN 500 skruž průběžná 500/590x65mm betonová se zápachovou uzávěrkou 150mm PVC</t>
  </si>
  <si>
    <t>1121030306</t>
  </si>
  <si>
    <t>66</t>
  </si>
  <si>
    <t>899204112</t>
  </si>
  <si>
    <t>Osazení mříží litinových včetně rámů a košů na bahno pro třídu zatížení D400, E600</t>
  </si>
  <si>
    <t>1133806514</t>
  </si>
  <si>
    <t>https://podminky.urs.cz/item/CS_URS_2024_02/899204112</t>
  </si>
  <si>
    <t>67</t>
  </si>
  <si>
    <t>59223260</t>
  </si>
  <si>
    <t>mříž vtoková litinová k uliční vpusti C250/D400 500x500mm</t>
  </si>
  <si>
    <t>715997960</t>
  </si>
  <si>
    <t>Ostatní konstrukce a práce, bourání</t>
  </si>
  <si>
    <t>68</t>
  </si>
  <si>
    <t>914111111</t>
  </si>
  <si>
    <t>Montáž svislé dopravní značky do velikosti 1 m2 objímkami na sloupek nebo konzolu</t>
  </si>
  <si>
    <t>-209491796</t>
  </si>
  <si>
    <t>Montáž svislé dopravní značky základní velikosti do 1 m2 objímkami na sloupky nebo konzoly</t>
  </si>
  <si>
    <t>https://podminky.urs.cz/item/CS_URS_2024_02/914111111</t>
  </si>
  <si>
    <t>"montáž DZ na sloupek" 4</t>
  </si>
  <si>
    <t>69</t>
  </si>
  <si>
    <t>40445620</t>
  </si>
  <si>
    <t>zákazové, příkazové dopravní značky B1-B34, C1-15 700mm</t>
  </si>
  <si>
    <t>749505260</t>
  </si>
  <si>
    <t>"C9a" 2</t>
  </si>
  <si>
    <t>"C9b" 2</t>
  </si>
  <si>
    <t>70</t>
  </si>
  <si>
    <t>914R</t>
  </si>
  <si>
    <t>Přesunutí zavěšené sítě</t>
  </si>
  <si>
    <t>-1036236704</t>
  </si>
  <si>
    <t>"přesunutí zavěšené sítě"1</t>
  </si>
  <si>
    <t>71</t>
  </si>
  <si>
    <t>914511112</t>
  </si>
  <si>
    <t>Montáž sloupku dopravních značek délky do 3,5 m s betonovým základem a patkou D 60 mm</t>
  </si>
  <si>
    <t>-841799176</t>
  </si>
  <si>
    <t>Montáž sloupku dopravních značek délky do 3,5 m do hliníkové patky pro sloupek D 60 mm</t>
  </si>
  <si>
    <t>https://podminky.urs.cz/item/CS_URS_2024_02/914511112</t>
  </si>
  <si>
    <t>"montáž sloupku pro DZ včetně dodání víčka a zabetonování hliníkové patky" 2</t>
  </si>
  <si>
    <t>72</t>
  </si>
  <si>
    <t>40445225</t>
  </si>
  <si>
    <t>sloupek pro dopravní značku Zn D 60mm v 3,5m</t>
  </si>
  <si>
    <t>1274233972</t>
  </si>
  <si>
    <t>"sloupek" 2</t>
  </si>
  <si>
    <t>73</t>
  </si>
  <si>
    <t>915111112</t>
  </si>
  <si>
    <t>Vodorovné dopravní značení dělící čáry souvislé š 125 mm retroreflexní bílá barva</t>
  </si>
  <si>
    <t>-701795328</t>
  </si>
  <si>
    <t>Vodorovné dopravní značení stříkané barvou dělící čára šířky 125 mm souvislá bílá retroreflexní</t>
  </si>
  <si>
    <t>https://podminky.urs.cz/item/CS_URS_2024_02/915111112</t>
  </si>
  <si>
    <t>"středová čára plná 0,125mm" 46</t>
  </si>
  <si>
    <t>"opticko-psychologická brzda" 31</t>
  </si>
  <si>
    <t>74</t>
  </si>
  <si>
    <t>915111122</t>
  </si>
  <si>
    <t>Vodorovné dopravní značení dělící čáry přerušované š 125 mm retroreflexní bílá barva</t>
  </si>
  <si>
    <t>-124208412</t>
  </si>
  <si>
    <t>Vodorovné dopravní značení stříkané barvou dělící čára šířky 125 mm přerušovaná bílá retroreflexní</t>
  </si>
  <si>
    <t>https://podminky.urs.cz/item/CS_URS_2024_02/915111122</t>
  </si>
  <si>
    <t>"středová čára přerušovaná, 0,125mm" 321</t>
  </si>
  <si>
    <t>75</t>
  </si>
  <si>
    <t>915131112</t>
  </si>
  <si>
    <t>Vodorovné dopravní značení přechody pro chodce, šipky, symboly retroreflexní bílá barva</t>
  </si>
  <si>
    <t>2063510649</t>
  </si>
  <si>
    <t>Vodorovné dopravní značení stříkané barvou přechody pro chodce, šipky, symboly bílé retroreflexní</t>
  </si>
  <si>
    <t>https://podminky.urs.cz/item/CS_URS_2024_02/915131112</t>
  </si>
  <si>
    <t>"cyklista" 0,2*31</t>
  </si>
  <si>
    <t>"pěší" 0,3*31</t>
  </si>
  <si>
    <t>"Dej přednost v jizdě" 0,45*2</t>
  </si>
  <si>
    <t>76</t>
  </si>
  <si>
    <t>915223111</t>
  </si>
  <si>
    <t>Varovný pás z plastu pro orientaci nevidomých šířky 420 mm</t>
  </si>
  <si>
    <t>984548510</t>
  </si>
  <si>
    <t>Orientační prvky pro nevidomé z plastu na pozemních komunikacích a komunikacích pro pěší varovný pás šířky 420 mm</t>
  </si>
  <si>
    <t>https://podminky.urs.cz/item/CS_URS_2024_02/915223111</t>
  </si>
  <si>
    <t>"varovný pás nalepovací na asfaltový kryt cyklostezky" 3,5</t>
  </si>
  <si>
    <t>77</t>
  </si>
  <si>
    <t>915611111</t>
  </si>
  <si>
    <t>Předznačení vodorovného liniového značení</t>
  </si>
  <si>
    <t>1142334441</t>
  </si>
  <si>
    <t>Předznačení pro vodorovné značení stříkané barvou nebo prováděné z nátěrových hmot liniové dělicí čáry, vodicí proužky</t>
  </si>
  <si>
    <t>https://podminky.urs.cz/item/CS_URS_2024_02/915611111</t>
  </si>
  <si>
    <t>398</t>
  </si>
  <si>
    <t>78</t>
  </si>
  <si>
    <t>915621111</t>
  </si>
  <si>
    <t>Předznačení vodorovného plošného značení</t>
  </si>
  <si>
    <t>-1597536294</t>
  </si>
  <si>
    <t>Předznačení pro vodorovné značení stříkané barvou nebo prováděné z nátěrových hmot plošné šipky, symboly, nápisy</t>
  </si>
  <si>
    <t>https://podminky.urs.cz/item/CS_URS_2024_02/915621111</t>
  </si>
  <si>
    <t>16,4</t>
  </si>
  <si>
    <t>79</t>
  </si>
  <si>
    <t>916111123</t>
  </si>
  <si>
    <t>Osazení obruby z drobných kostek s boční opěrou do lože z betonu prostého</t>
  </si>
  <si>
    <t>1585128052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</si>
  <si>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</si>
  <si>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https://podminky.urs.cz/item/CS_URS_2024_02/916111123</t>
  </si>
  <si>
    <t>"osazení dvouřádku chodníku ze žulových kostek" 12*2</t>
  </si>
  <si>
    <t>80</t>
  </si>
  <si>
    <t>58381007</t>
  </si>
  <si>
    <t>kostka štípaná dlažební žula drobná 8/10</t>
  </si>
  <si>
    <t>1865552889</t>
  </si>
  <si>
    <t>24*0,1 'Přepočtené koeficientem množství</t>
  </si>
  <si>
    <t>81</t>
  </si>
  <si>
    <t>916131213</t>
  </si>
  <si>
    <t>Osazení silničního obrubníku betonového stojatého s boční opěrou do lože z betonu prostého</t>
  </si>
  <si>
    <t>1239126395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</si>
  <si>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</si>
  <si>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</si>
  <si>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"osazení silničního obrubníku do lože z betonu C 20/25 XF3" 18</t>
  </si>
  <si>
    <t>82</t>
  </si>
  <si>
    <t>59217031</t>
  </si>
  <si>
    <t>obrubník silniční betonový 1000x150x250mm</t>
  </si>
  <si>
    <t>716602355</t>
  </si>
  <si>
    <t>"silniční obrubník vysoký, 2% ztratné" 18*1.02</t>
  </si>
  <si>
    <t>83</t>
  </si>
  <si>
    <t>916231213</t>
  </si>
  <si>
    <t>Osazení chodníkového obrubníku betonového stojatého s boční opěrou do lože z betonu prostého</t>
  </si>
  <si>
    <t>-1314376776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</si>
  <si>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</si>
  <si>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</si>
  <si>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"osazení chodníkového obrubníku do lože z betonu C20/25 XF3" 440</t>
  </si>
  <si>
    <t>84</t>
  </si>
  <si>
    <t>59217017</t>
  </si>
  <si>
    <t>obrubník betonový chodníkový 1000x100x250mm</t>
  </si>
  <si>
    <t>-1477963272</t>
  </si>
  <si>
    <t>"chodníkový obrubník, 2% ztratné" 440*1.02</t>
  </si>
  <si>
    <t>85</t>
  </si>
  <si>
    <t>919732221</t>
  </si>
  <si>
    <t>Styčná spára napojení nového živičného povrchu na stávající za tepla š 15 mm hl 25 mm bez prořezání</t>
  </si>
  <si>
    <t>-1392273769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</si>
  <si>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</si>
  <si>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https://podminky.urs.cz/item/CS_URS_2024_02/919732221</t>
  </si>
  <si>
    <t>"spára" 21</t>
  </si>
  <si>
    <t>86</t>
  </si>
  <si>
    <t>919735113</t>
  </si>
  <si>
    <t>Řezání stávajícího živičného krytu hl přes 100 do 150 mm</t>
  </si>
  <si>
    <t>1610817345</t>
  </si>
  <si>
    <t>Řezání stávajícího živičného krytu nebo podkladu hloubky přes 100 do 150 mm</t>
  </si>
  <si>
    <t>https://podminky.urs.cz/item/CS_URS_2024_02/919735113</t>
  </si>
  <si>
    <t>"řezání asfaltového krytu vozovky" 21</t>
  </si>
  <si>
    <t>997</t>
  </si>
  <si>
    <t>Přesun sutě</t>
  </si>
  <si>
    <t>87</t>
  </si>
  <si>
    <t>997211511</t>
  </si>
  <si>
    <t>Vodorovná doprava suti po suchu na vzdálenost do 1 km</t>
  </si>
  <si>
    <t>-1748035690</t>
  </si>
  <si>
    <t>Vodorovná doprava suti nebo vybouraných hmot suti se složením a hrubým urovnáním, na vzdálenost do 1 km</t>
  </si>
  <si>
    <t>https://podminky.urs.cz/item/CS_URS_2024_02/997211511</t>
  </si>
  <si>
    <t>"Beton"</t>
  </si>
  <si>
    <t>"silniční obruba" 18*0,205</t>
  </si>
  <si>
    <t>"dlažba ZD" 0,9*0,06*2,2</t>
  </si>
  <si>
    <t>Mezisoučet</t>
  </si>
  <si>
    <t>"Kamenivo"</t>
  </si>
  <si>
    <t>"odkop pod zpomalovacím prahem" 52*0,32*2</t>
  </si>
  <si>
    <t>"odkop kce chodníku" 8,5*0,25*2</t>
  </si>
  <si>
    <t>"žulové kostky" 22*0,1*0,1*2,8</t>
  </si>
  <si>
    <t>"Asfalt"</t>
  </si>
  <si>
    <t>"asfaltový kryt vozovky" 52*0,12*2,4</t>
  </si>
  <si>
    <t>88</t>
  </si>
  <si>
    <t>997211519</t>
  </si>
  <si>
    <t>Příplatek ZKD 1 km u vodorovné dopravy suti</t>
  </si>
  <si>
    <t>-2058968213</t>
  </si>
  <si>
    <t>Vodorovná doprava suti nebo vybouraných hmot suti se složením a hrubým urovnáním, na vzdálenost Příplatek k ceně za každý další započatý 1 km přes 1 km</t>
  </si>
  <si>
    <t>https://podminky.urs.cz/item/CS_URS_2024_02/997211519</t>
  </si>
  <si>
    <t>"dslších 9 km" 56,931*9</t>
  </si>
  <si>
    <t>89</t>
  </si>
  <si>
    <t>997221861</t>
  </si>
  <si>
    <t>Poplatek za uložení na recyklační skládce (skládkovné) stavebního odpadu z prostého betonu pod kódem 17 01 01</t>
  </si>
  <si>
    <t>947243011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</si>
  <si>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</si>
  <si>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</si>
  <si>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3,809</t>
  </si>
  <si>
    <t>90</t>
  </si>
  <si>
    <t>997221873</t>
  </si>
  <si>
    <t>Poplatek za uložení na recyklační skládce (skládkovné) stavebního odpadu zeminy a kamení zatříděného do Katalogu odpadů pod kódem 17 05 04</t>
  </si>
  <si>
    <t>-1301842809</t>
  </si>
  <si>
    <t>https://podminky.urs.cz/item/CS_URS_2024_02/997221873</t>
  </si>
  <si>
    <t>38,146</t>
  </si>
  <si>
    <t>91</t>
  </si>
  <si>
    <t>997221875</t>
  </si>
  <si>
    <t>Poplatek za uložení na recyklační skládce (skládkovné) stavebního odpadu asfaltového bez obsahu dehtu zatříděného do Katalogu odpadů pod kódem 17 03 02</t>
  </si>
  <si>
    <t>1626872625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</si>
  <si>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</si>
  <si>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</si>
  <si>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14,979</t>
  </si>
  <si>
    <t>998</t>
  </si>
  <si>
    <t>Přesun hmot</t>
  </si>
  <si>
    <t>92</t>
  </si>
  <si>
    <t>998225111</t>
  </si>
  <si>
    <t>Přesun hmot pro pozemní komunikace s krytem z kamene, monolitickým betonovým nebo živičným</t>
  </si>
  <si>
    <t>-425004915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</si>
  <si>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</si>
  <si>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</si>
  <si>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SO 102 - Propustek</t>
  </si>
  <si>
    <t>2222</t>
  </si>
  <si>
    <t>Aqua centrum</t>
  </si>
  <si>
    <t>Ing. Michal Bartolšic</t>
  </si>
  <si>
    <t>91R</t>
  </si>
  <si>
    <t>SO 102 - Propoustek</t>
  </si>
  <si>
    <t>1140533872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</si>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</sst>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01102" TargetMode="External" /><Relationship Id="rId5" Type="http://schemas.openxmlformats.org/officeDocument/2006/relationships/hyperlink" Target="https://podminky.urs.cz/item/CS_URS_2024_02/112251101" TargetMode="External" /><Relationship Id="rId6" Type="http://schemas.openxmlformats.org/officeDocument/2006/relationships/hyperlink" Target="https://podminky.urs.cz/item/CS_URS_2024_02/112251102" TargetMode="External" /><Relationship Id="rId7" Type="http://schemas.openxmlformats.org/officeDocument/2006/relationships/hyperlink" Target="https://podminky.urs.cz/item/CS_URS_2024_02/113106123" TargetMode="External" /><Relationship Id="rId8" Type="http://schemas.openxmlformats.org/officeDocument/2006/relationships/hyperlink" Target="https://podminky.urs.cz/item/CS_URS_2024_02/113107164" TargetMode="External" /><Relationship Id="rId9" Type="http://schemas.openxmlformats.org/officeDocument/2006/relationships/hyperlink" Target="https://podminky.urs.cz/item/CS_URS_2024_02/113107183" TargetMode="External" /><Relationship Id="rId10" Type="http://schemas.openxmlformats.org/officeDocument/2006/relationships/hyperlink" Target="https://podminky.urs.cz/item/CS_URS_2024_02/113107323" TargetMode="External" /><Relationship Id="rId11" Type="http://schemas.openxmlformats.org/officeDocument/2006/relationships/hyperlink" Target="https://podminky.urs.cz/item/CS_URS_2024_02/113202111" TargetMode="External" /><Relationship Id="rId12" Type="http://schemas.openxmlformats.org/officeDocument/2006/relationships/hyperlink" Target="https://podminky.urs.cz/item/CS_URS_2024_02/113203111" TargetMode="External" /><Relationship Id="rId13" Type="http://schemas.openxmlformats.org/officeDocument/2006/relationships/hyperlink" Target="https://podminky.urs.cz/item/CS_URS_2024_02/121151126" TargetMode="External" /><Relationship Id="rId14" Type="http://schemas.openxmlformats.org/officeDocument/2006/relationships/hyperlink" Target="https://podminky.urs.cz/item/CS_URS_2024_02/121151225" TargetMode="External" /><Relationship Id="rId15" Type="http://schemas.openxmlformats.org/officeDocument/2006/relationships/hyperlink" Target="https://podminky.urs.cz/item/CS_URS_2024_02/122251105" TargetMode="External" /><Relationship Id="rId16" Type="http://schemas.openxmlformats.org/officeDocument/2006/relationships/hyperlink" Target="https://podminky.urs.cz/item/CS_URS_2024_02/131251201" TargetMode="External" /><Relationship Id="rId17" Type="http://schemas.openxmlformats.org/officeDocument/2006/relationships/hyperlink" Target="https://podminky.urs.cz/item/CS_URS_2024_02/162201411" TargetMode="External" /><Relationship Id="rId18" Type="http://schemas.openxmlformats.org/officeDocument/2006/relationships/hyperlink" Target="https://podminky.urs.cz/item/CS_URS_2024_02/162201412" TargetMode="External" /><Relationship Id="rId19" Type="http://schemas.openxmlformats.org/officeDocument/2006/relationships/hyperlink" Target="https://podminky.urs.cz/item/CS_URS_2024_02/162301501" TargetMode="External" /><Relationship Id="rId20" Type="http://schemas.openxmlformats.org/officeDocument/2006/relationships/hyperlink" Target="https://podminky.urs.cz/item/CS_URS_2024_02/162301931" TargetMode="External" /><Relationship Id="rId21" Type="http://schemas.openxmlformats.org/officeDocument/2006/relationships/hyperlink" Target="https://podminky.urs.cz/item/CS_URS_2024_02/162301932" TargetMode="External" /><Relationship Id="rId22" Type="http://schemas.openxmlformats.org/officeDocument/2006/relationships/hyperlink" Target="https://podminky.urs.cz/item/CS_URS_2024_02/162306111" TargetMode="External" /><Relationship Id="rId23" Type="http://schemas.openxmlformats.org/officeDocument/2006/relationships/hyperlink" Target="https://podminky.urs.cz/item/CS_URS_2024_02/167103101" TargetMode="External" /><Relationship Id="rId24" Type="http://schemas.openxmlformats.org/officeDocument/2006/relationships/hyperlink" Target="https://podminky.urs.cz/item/CS_URS_2024_02/162751117" TargetMode="External" /><Relationship Id="rId25" Type="http://schemas.openxmlformats.org/officeDocument/2006/relationships/hyperlink" Target="https://podminky.urs.cz/item/CS_URS_2024_02/171201231" TargetMode="External" /><Relationship Id="rId26" Type="http://schemas.openxmlformats.org/officeDocument/2006/relationships/hyperlink" Target="https://podminky.urs.cz/item/CS_URS_2024_02/171251201" TargetMode="External" /><Relationship Id="rId27" Type="http://schemas.openxmlformats.org/officeDocument/2006/relationships/hyperlink" Target="https://podminky.urs.cz/item/CS_URS_2024_02/174151101" TargetMode="External" /><Relationship Id="rId28" Type="http://schemas.openxmlformats.org/officeDocument/2006/relationships/hyperlink" Target="https://podminky.urs.cz/item/CS_URS_2024_02/175111101" TargetMode="External" /><Relationship Id="rId29" Type="http://schemas.openxmlformats.org/officeDocument/2006/relationships/hyperlink" Target="https://podminky.urs.cz/item/CS_URS_2024_02/181006114" TargetMode="External" /><Relationship Id="rId30" Type="http://schemas.openxmlformats.org/officeDocument/2006/relationships/hyperlink" Target="https://podminky.urs.cz/item/CS_URS_2024_02/181311103" TargetMode="External" /><Relationship Id="rId31" Type="http://schemas.openxmlformats.org/officeDocument/2006/relationships/hyperlink" Target="https://podminky.urs.cz/item/CS_URS_2024_02/181411131" TargetMode="External" /><Relationship Id="rId32" Type="http://schemas.openxmlformats.org/officeDocument/2006/relationships/hyperlink" Target="https://podminky.urs.cz/item/CS_URS_2024_02/181951112" TargetMode="External" /><Relationship Id="rId33" Type="http://schemas.openxmlformats.org/officeDocument/2006/relationships/hyperlink" Target="https://podminky.urs.cz/item/CS_URS_2024_02/213141111" TargetMode="External" /><Relationship Id="rId34" Type="http://schemas.openxmlformats.org/officeDocument/2006/relationships/hyperlink" Target="https://podminky.urs.cz/item/CS_URS_2024_02/451572111" TargetMode="External" /><Relationship Id="rId35" Type="http://schemas.openxmlformats.org/officeDocument/2006/relationships/hyperlink" Target="https://podminky.urs.cz/item/CS_URS_2024_02/564811011" TargetMode="External" /><Relationship Id="rId36" Type="http://schemas.openxmlformats.org/officeDocument/2006/relationships/hyperlink" Target="https://podminky.urs.cz/item/CS_URS_2024_02/564851111" TargetMode="External" /><Relationship Id="rId37" Type="http://schemas.openxmlformats.org/officeDocument/2006/relationships/hyperlink" Target="https://podminky.urs.cz/item/CS_URS_2024_02/564861111" TargetMode="External" /><Relationship Id="rId38" Type="http://schemas.openxmlformats.org/officeDocument/2006/relationships/hyperlink" Target="https://podminky.urs.cz/item/CS_URS_2024_02/567132115" TargetMode="External" /><Relationship Id="rId39" Type="http://schemas.openxmlformats.org/officeDocument/2006/relationships/hyperlink" Target="https://podminky.urs.cz/item/CS_URS_2024_02/569831111" TargetMode="External" /><Relationship Id="rId40" Type="http://schemas.openxmlformats.org/officeDocument/2006/relationships/hyperlink" Target="https://podminky.urs.cz/item/CS_URS_2024_02/573191111" TargetMode="External" /><Relationship Id="rId41" Type="http://schemas.openxmlformats.org/officeDocument/2006/relationships/hyperlink" Target="https://podminky.urs.cz/item/CS_URS_2024_02/565145111" TargetMode="External" /><Relationship Id="rId42" Type="http://schemas.openxmlformats.org/officeDocument/2006/relationships/hyperlink" Target="https://podminky.urs.cz/item/CS_URS_2024_02/573231106" TargetMode="External" /><Relationship Id="rId43" Type="http://schemas.openxmlformats.org/officeDocument/2006/relationships/hyperlink" Target="https://podminky.urs.cz/item/CS_URS_2024_02/577133111" TargetMode="External" /><Relationship Id="rId44" Type="http://schemas.openxmlformats.org/officeDocument/2006/relationships/hyperlink" Target="https://podminky.urs.cz/item/CS_URS_2024_02/596211110" TargetMode="External" /><Relationship Id="rId45" Type="http://schemas.openxmlformats.org/officeDocument/2006/relationships/hyperlink" Target="https://podminky.urs.cz/item/CS_URS_2024_02/596212211" TargetMode="External" /><Relationship Id="rId46" Type="http://schemas.openxmlformats.org/officeDocument/2006/relationships/hyperlink" Target="https://podminky.urs.cz/item/CS_URS_2024_02/871313123" TargetMode="External" /><Relationship Id="rId47" Type="http://schemas.openxmlformats.org/officeDocument/2006/relationships/hyperlink" Target="https://podminky.urs.cz/item/CS_URS_2024_02/877310310" TargetMode="External" /><Relationship Id="rId48" Type="http://schemas.openxmlformats.org/officeDocument/2006/relationships/hyperlink" Target="https://podminky.urs.cz/item/CS_URS_2024_02/877315123" TargetMode="External" /><Relationship Id="rId49" Type="http://schemas.openxmlformats.org/officeDocument/2006/relationships/hyperlink" Target="https://podminky.urs.cz/item/CS_URS_2024_02/895941343" TargetMode="External" /><Relationship Id="rId50" Type="http://schemas.openxmlformats.org/officeDocument/2006/relationships/hyperlink" Target="https://podminky.urs.cz/item/CS_URS_2024_02/895941351" TargetMode="External" /><Relationship Id="rId51" Type="http://schemas.openxmlformats.org/officeDocument/2006/relationships/hyperlink" Target="https://podminky.urs.cz/item/CS_URS_2024_02/895941361" TargetMode="External" /><Relationship Id="rId52" Type="http://schemas.openxmlformats.org/officeDocument/2006/relationships/hyperlink" Target="https://podminky.urs.cz/item/CS_URS_2024_02/895941367" TargetMode="External" /><Relationship Id="rId53" Type="http://schemas.openxmlformats.org/officeDocument/2006/relationships/hyperlink" Target="https://podminky.urs.cz/item/CS_URS_2024_02/899204112" TargetMode="External" /><Relationship Id="rId54" Type="http://schemas.openxmlformats.org/officeDocument/2006/relationships/hyperlink" Target="https://podminky.urs.cz/item/CS_URS_2024_02/914111111" TargetMode="External" /><Relationship Id="rId55" Type="http://schemas.openxmlformats.org/officeDocument/2006/relationships/hyperlink" Target="https://podminky.urs.cz/item/CS_URS_2024_02/914511112" TargetMode="External" /><Relationship Id="rId56" Type="http://schemas.openxmlformats.org/officeDocument/2006/relationships/hyperlink" Target="https://podminky.urs.cz/item/CS_URS_2024_02/915111112" TargetMode="External" /><Relationship Id="rId57" Type="http://schemas.openxmlformats.org/officeDocument/2006/relationships/hyperlink" Target="https://podminky.urs.cz/item/CS_URS_2024_02/915111122" TargetMode="External" /><Relationship Id="rId58" Type="http://schemas.openxmlformats.org/officeDocument/2006/relationships/hyperlink" Target="https://podminky.urs.cz/item/CS_URS_2024_02/915131112" TargetMode="External" /><Relationship Id="rId59" Type="http://schemas.openxmlformats.org/officeDocument/2006/relationships/hyperlink" Target="https://podminky.urs.cz/item/CS_URS_2024_02/915223111" TargetMode="External" /><Relationship Id="rId60" Type="http://schemas.openxmlformats.org/officeDocument/2006/relationships/hyperlink" Target="https://podminky.urs.cz/item/CS_URS_2024_02/915611111" TargetMode="External" /><Relationship Id="rId61" Type="http://schemas.openxmlformats.org/officeDocument/2006/relationships/hyperlink" Target="https://podminky.urs.cz/item/CS_URS_2024_02/915621111" TargetMode="External" /><Relationship Id="rId62" Type="http://schemas.openxmlformats.org/officeDocument/2006/relationships/hyperlink" Target="https://podminky.urs.cz/item/CS_URS_2024_02/916111123" TargetMode="External" /><Relationship Id="rId63" Type="http://schemas.openxmlformats.org/officeDocument/2006/relationships/hyperlink" Target="https://podminky.urs.cz/item/CS_URS_2024_02/916131213" TargetMode="External" /><Relationship Id="rId64" Type="http://schemas.openxmlformats.org/officeDocument/2006/relationships/hyperlink" Target="https://podminky.urs.cz/item/CS_URS_2024_02/916231213" TargetMode="External" /><Relationship Id="rId65" Type="http://schemas.openxmlformats.org/officeDocument/2006/relationships/hyperlink" Target="https://podminky.urs.cz/item/CS_URS_2024_02/919732221" TargetMode="External" /><Relationship Id="rId66" Type="http://schemas.openxmlformats.org/officeDocument/2006/relationships/hyperlink" Target="https://podminky.urs.cz/item/CS_URS_2024_02/919735113" TargetMode="External" /><Relationship Id="rId67" Type="http://schemas.openxmlformats.org/officeDocument/2006/relationships/hyperlink" Target="https://podminky.urs.cz/item/CS_URS_2024_02/997211511" TargetMode="External" /><Relationship Id="rId68" Type="http://schemas.openxmlformats.org/officeDocument/2006/relationships/hyperlink" Target="https://podminky.urs.cz/item/CS_URS_2024_02/997211519" TargetMode="External" /><Relationship Id="rId69" Type="http://schemas.openxmlformats.org/officeDocument/2006/relationships/hyperlink" Target="https://podminky.urs.cz/item/CS_URS_2024_02/997221861" TargetMode="External" /><Relationship Id="rId70" Type="http://schemas.openxmlformats.org/officeDocument/2006/relationships/hyperlink" Target="https://podminky.urs.cz/item/CS_URS_2024_02/997221873" TargetMode="External" /><Relationship Id="rId71" Type="http://schemas.openxmlformats.org/officeDocument/2006/relationships/hyperlink" Target="https://podminky.urs.cz/item/CS_URS_2024_02/997221875" TargetMode="External" /><Relationship Id="rId72" Type="http://schemas.openxmlformats.org/officeDocument/2006/relationships/hyperlink" Target="https://podminky.urs.cz/item/CS_URS_2024_02/998225111" TargetMode="External" /><Relationship Id="rId7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003-23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Břeclav, cyklostezka Včelínek - Cyklosféra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5. 10. 2024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Cyklostezka'!J30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Cyklostezka'!P125</f>
        <v>0</v>
      </c>
      <c r="AV95" s="129">
        <f>'SO 101 - Cyklostezka'!J33</f>
        <v>0</v>
      </c>
      <c r="AW95" s="129">
        <f>'SO 101 - Cyklostezka'!J34</f>
        <v>0</v>
      </c>
      <c r="AX95" s="129">
        <f>'SO 101 - Cyklostezka'!J35</f>
        <v>0</v>
      </c>
      <c r="AY95" s="129">
        <f>'SO 101 - Cyklostezka'!J36</f>
        <v>0</v>
      </c>
      <c r="AZ95" s="129">
        <f>'SO 101 - Cyklostezka'!F33</f>
        <v>0</v>
      </c>
      <c r="BA95" s="129">
        <f>'SO 101 - Cyklostezka'!F34</f>
        <v>0</v>
      </c>
      <c r="BB95" s="129">
        <f>'SO 101 - Cyklostezka'!F35</f>
        <v>0</v>
      </c>
      <c r="BC95" s="129">
        <f>'SO 101 - Cyklostezka'!F36</f>
        <v>0</v>
      </c>
      <c r="BD95" s="131">
        <f>'SO 101 - Cyklostezka'!F37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Propustek'!J30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102 - Propustek'!P118</f>
        <v>0</v>
      </c>
      <c r="AV96" s="129">
        <f>'SO 102 - Propustek'!J33</f>
        <v>0</v>
      </c>
      <c r="AW96" s="129">
        <f>'SO 102 - Propustek'!J34</f>
        <v>0</v>
      </c>
      <c r="AX96" s="129">
        <f>'SO 102 - Propustek'!J35</f>
        <v>0</v>
      </c>
      <c r="AY96" s="129">
        <f>'SO 102 - Propustek'!J36</f>
        <v>0</v>
      </c>
      <c r="AZ96" s="129">
        <f>'SO 102 - Propustek'!F33</f>
        <v>0</v>
      </c>
      <c r="BA96" s="129">
        <f>'SO 102 - Propustek'!F34</f>
        <v>0</v>
      </c>
      <c r="BB96" s="129">
        <f>'SO 102 - Propustek'!F35</f>
        <v>0</v>
      </c>
      <c r="BC96" s="129">
        <f>'SO 102 - Propustek'!F36</f>
        <v>0</v>
      </c>
      <c r="BD96" s="131">
        <f>'SO 102 - Propustek'!F37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19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33">
        <v>0</v>
      </c>
      <c r="AT97" s="134">
        <f>ROUND(SUM(AV97:AW97),2)</f>
        <v>0</v>
      </c>
      <c r="AU97" s="135">
        <f>'VRN - Vedlejší rozpočtové...'!P120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94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HAH/BA9aM717zQh8wtbbDW/4z2f9KpbTkkR06Zxcu1e4ECN5nMEt4Jd/QGOPTgmwTTKgvEpVclfCEqhQOudohw==" hashValue="gOwpI937lPqz2rQvvpbO6IJBFSsBnxQcB3Wxy9XpM/4vHJbcIvBa+X1KO/Fep3R5rxlJr4JrSBcG4BkwOQS/F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Cyklostezka'!C2" display="/"/>
    <hyperlink ref="A96" location="'SO 102 - Propustek'!C2" display="/"/>
    <hyperlink ref="A9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Břeclav, cyklostezka Včelínek - Cyklosféra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5. 10. 2024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ROUND((SUM(BE125:BE509)),  2)</f>
        <v>0</v>
      </c>
      <c r="G33" s="39"/>
      <c r="H33" s="39"/>
      <c r="I33" s="156">
        <v>0.20999999999999999</v>
      </c>
      <c r="J33" s="155">
        <f>ROUND(((SUM(BE125:BE509))*I33),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ROUND((SUM(BF125:BF509)),  2)</f>
        <v>0</v>
      </c>
      <c r="G34" s="39"/>
      <c r="H34" s="39"/>
      <c r="I34" s="156">
        <v>0.12</v>
      </c>
      <c r="J34" s="155">
        <f>ROUND(((SUM(BF125:BF509))*I34),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ROUND((SUM(BG125:BG509)),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ROUND((SUM(BH125:BH509)),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ROUND((SUM(BI125:BI509)),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Břeclav, cyklostezka Včelínek - Cyklosféra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Cyklostezka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5. 10. 2024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J277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J285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J290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J346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J396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J473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J506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Břeclav, cyklostezka Včelínek - Cyklosféra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101 - Cyklostezka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F12</f>
        <v>Břeclav</v>
      </c>
      <c r="G119" s="41"/>
      <c r="H119" s="41"/>
      <c r="I119" s="33" t="s">
        <v>24</v>
      </c>
      <c r="J119" s="80" t="str">
        <f>IF(J12="","",J12)</f>
        <v>5. 10. 2024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26</v>
      </c>
      <c r="D121" s="41"/>
      <c r="E121" s="41"/>
      <c r="F121" s="28" t="str">
        <f>E15</f>
        <v>Město Břeclav</v>
      </c>
      <c r="G121" s="41"/>
      <c r="H121" s="41"/>
      <c r="I121" s="33" t="s">
        <v>32</v>
      </c>
      <c r="J121" s="37" t="str">
        <f>E21</f>
        <v>Ing. Bořek Zvědělík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Ing. Bořek Zvědělík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113</v>
      </c>
      <c r="D124" s="195" t="s">
        <v>62</v>
      </c>
      <c r="E124" s="195" t="s">
        <v>58</v>
      </c>
      <c r="F124" s="195" t="s">
        <v>59</v>
      </c>
      <c r="G124" s="195" t="s">
        <v>114</v>
      </c>
      <c r="H124" s="195" t="s">
        <v>115</v>
      </c>
      <c r="I124" s="195" t="s">
        <v>116</v>
      </c>
      <c r="J124" s="195" t="s">
        <v>100</v>
      </c>
      <c r="K124" s="196" t="s">
        <v>117</v>
      </c>
      <c r="L124" s="197"/>
      <c r="M124" s="101" t="s">
        <v>1</v>
      </c>
      <c r="N124" s="102" t="s">
        <v>41</v>
      </c>
      <c r="O124" s="102" t="s">
        <v>118</v>
      </c>
      <c r="P124" s="102" t="s">
        <v>119</v>
      </c>
      <c r="Q124" s="102" t="s">
        <v>120</v>
      </c>
      <c r="R124" s="102" t="s">
        <v>121</v>
      </c>
      <c r="S124" s="102" t="s">
        <v>122</v>
      </c>
      <c r="T124" s="103" t="s">
        <v>123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124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168.19163399999999</v>
      </c>
      <c r="S125" s="105"/>
      <c r="T125" s="201">
        <f>T126</f>
        <v>56.786000000000001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102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76</v>
      </c>
      <c r="E126" s="206" t="s">
        <v>125</v>
      </c>
      <c r="F126" s="206" t="s">
        <v>126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P127+P277+P285+P290+P346+P396+P473+P506</f>
        <v>0</v>
      </c>
      <c r="Q126" s="211"/>
      <c r="R126" s="212">
        <f>R127+R277+R285+R290+R346+R396+R473+R506</f>
        <v>168.19163399999999</v>
      </c>
      <c r="S126" s="211"/>
      <c r="T126" s="213">
        <f>T127+T277+T285+T290+T346+T396+T473+T506</f>
        <v>56.786000000000001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77</v>
      </c>
      <c r="AY126" s="214" t="s">
        <v>127</v>
      </c>
      <c r="BK126" s="216">
        <f>BK127+BK277+BK285+BK290+BK346+BK396+BK473+BK506</f>
        <v>0</v>
      </c>
    </row>
    <row r="127" s="12" customFormat="1" ht="22.8" customHeight="1">
      <c r="A127" s="12"/>
      <c r="B127" s="203"/>
      <c r="C127" s="204"/>
      <c r="D127" s="205" t="s">
        <v>76</v>
      </c>
      <c r="E127" s="217" t="s">
        <v>85</v>
      </c>
      <c r="F127" s="217" t="s">
        <v>128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SUM(P128:P276)</f>
        <v>0</v>
      </c>
      <c r="Q127" s="211"/>
      <c r="R127" s="212">
        <f>SUM(R128:R276)</f>
        <v>12.624390000000002</v>
      </c>
      <c r="S127" s="211"/>
      <c r="T127" s="213">
        <f>SUM(T128:T276)</f>
        <v>56.786000000000001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85</v>
      </c>
      <c r="AY127" s="214" t="s">
        <v>127</v>
      </c>
      <c r="BK127" s="216">
        <f>SUM(BK128:BK276)</f>
        <v>0</v>
      </c>
    </row>
    <row r="128" s="2" customFormat="1" ht="24.15" customHeight="1">
      <c r="A128" s="39"/>
      <c r="B128" s="40"/>
      <c r="C128" s="219" t="s">
        <v>85</v>
      </c>
      <c r="D128" s="219" t="s">
        <v>129</v>
      </c>
      <c r="E128" s="220" t="s">
        <v>130</v>
      </c>
      <c r="F128" s="221" t="s">
        <v>131</v>
      </c>
      <c r="G128" s="222" t="s">
        <v>132</v>
      </c>
      <c r="H128" s="223">
        <v>610</v>
      </c>
      <c r="I128" s="224"/>
      <c r="J128" s="225">
        <f>ROUND(I128*H128,2)</f>
        <v>0</v>
      </c>
      <c r="K128" s="221" t="s">
        <v>133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134</v>
      </c>
      <c r="AT128" s="230" t="s">
        <v>129</v>
      </c>
      <c r="AU128" s="230" t="s">
        <v>87</v>
      </c>
      <c r="AY128" s="18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85</v>
      </c>
      <c r="BK128" s="231">
        <f>ROUND(I128*H128,2)</f>
        <v>0</v>
      </c>
      <c r="BL128" s="18" t="s">
        <v>134</v>
      </c>
      <c r="BM128" s="230" t="s">
        <v>135</v>
      </c>
    </row>
    <row r="129" s="2" customFormat="1">
      <c r="A129" s="39"/>
      <c r="B129" s="40"/>
      <c r="C129" s="41"/>
      <c r="D129" s="232" t="s">
        <v>136</v>
      </c>
      <c r="E129" s="41"/>
      <c r="F129" s="233" t="s">
        <v>137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87</v>
      </c>
    </row>
    <row r="130" s="2" customFormat="1">
      <c r="A130" s="39"/>
      <c r="B130" s="40"/>
      <c r="C130" s="41"/>
      <c r="D130" s="237" t="s">
        <v>138</v>
      </c>
      <c r="E130" s="41"/>
      <c r="F130" s="238" t="s">
        <v>139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87</v>
      </c>
    </row>
    <row r="131" s="13" customFormat="1">
      <c r="A131" s="13"/>
      <c r="B131" s="239"/>
      <c r="C131" s="240"/>
      <c r="D131" s="232" t="s">
        <v>140</v>
      </c>
      <c r="E131" s="241" t="s">
        <v>1</v>
      </c>
      <c r="F131" s="242" t="s">
        <v>141</v>
      </c>
      <c r="G131" s="240"/>
      <c r="H131" s="243">
        <v>610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140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127</v>
      </c>
    </row>
    <row r="132" s="2" customFormat="1" ht="16.5" customHeight="1">
      <c r="A132" s="39"/>
      <c r="B132" s="40"/>
      <c r="C132" s="219" t="s">
        <v>87</v>
      </c>
      <c r="D132" s="219" t="s">
        <v>129</v>
      </c>
      <c r="E132" s="220" t="s">
        <v>142</v>
      </c>
      <c r="F132" s="221" t="s">
        <v>143</v>
      </c>
      <c r="G132" s="222" t="s">
        <v>144</v>
      </c>
      <c r="H132" s="223">
        <v>3</v>
      </c>
      <c r="I132" s="224"/>
      <c r="J132" s="225">
        <f>ROUND(I132*H132,2)</f>
        <v>0</v>
      </c>
      <c r="K132" s="221" t="s">
        <v>133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134</v>
      </c>
      <c r="AT132" s="230" t="s">
        <v>129</v>
      </c>
      <c r="AU132" s="230" t="s">
        <v>87</v>
      </c>
      <c r="AY132" s="18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134</v>
      </c>
      <c r="BM132" s="230" t="s">
        <v>145</v>
      </c>
    </row>
    <row r="133" s="2" customFormat="1">
      <c r="A133" s="39"/>
      <c r="B133" s="40"/>
      <c r="C133" s="41"/>
      <c r="D133" s="232" t="s">
        <v>136</v>
      </c>
      <c r="E133" s="41"/>
      <c r="F133" s="233" t="s">
        <v>146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87</v>
      </c>
    </row>
    <row r="134" s="2" customFormat="1">
      <c r="A134" s="39"/>
      <c r="B134" s="40"/>
      <c r="C134" s="41"/>
      <c r="D134" s="237" t="s">
        <v>138</v>
      </c>
      <c r="E134" s="41"/>
      <c r="F134" s="238" t="s">
        <v>147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87</v>
      </c>
    </row>
    <row r="135" s="13" customFormat="1">
      <c r="A135" s="13"/>
      <c r="B135" s="239"/>
      <c r="C135" s="240"/>
      <c r="D135" s="232" t="s">
        <v>140</v>
      </c>
      <c r="E135" s="241" t="s">
        <v>1</v>
      </c>
      <c r="F135" s="242" t="s">
        <v>148</v>
      </c>
      <c r="G135" s="240"/>
      <c r="H135" s="243">
        <v>3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140</v>
      </c>
      <c r="AU135" s="249" t="s">
        <v>87</v>
      </c>
      <c r="AV135" s="13" t="s">
        <v>87</v>
      </c>
      <c r="AW135" s="13" t="s">
        <v>34</v>
      </c>
      <c r="AX135" s="13" t="s">
        <v>85</v>
      </c>
      <c r="AY135" s="249" t="s">
        <v>127</v>
      </c>
    </row>
    <row r="136" s="2" customFormat="1" ht="16.5" customHeight="1">
      <c r="A136" s="39"/>
      <c r="B136" s="40"/>
      <c r="C136" s="219" t="s">
        <v>149</v>
      </c>
      <c r="D136" s="219" t="s">
        <v>129</v>
      </c>
      <c r="E136" s="220" t="s">
        <v>150</v>
      </c>
      <c r="F136" s="221" t="s">
        <v>151</v>
      </c>
      <c r="G136" s="222" t="s">
        <v>144</v>
      </c>
      <c r="H136" s="223">
        <v>4</v>
      </c>
      <c r="I136" s="224"/>
      <c r="J136" s="225">
        <f>ROUND(I136*H136,2)</f>
        <v>0</v>
      </c>
      <c r="K136" s="221" t="s">
        <v>133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134</v>
      </c>
      <c r="AT136" s="230" t="s">
        <v>129</v>
      </c>
      <c r="AU136" s="230" t="s">
        <v>87</v>
      </c>
      <c r="AY136" s="18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134</v>
      </c>
      <c r="BM136" s="230" t="s">
        <v>152</v>
      </c>
    </row>
    <row r="137" s="2" customFormat="1">
      <c r="A137" s="39"/>
      <c r="B137" s="40"/>
      <c r="C137" s="41"/>
      <c r="D137" s="232" t="s">
        <v>136</v>
      </c>
      <c r="E137" s="41"/>
      <c r="F137" s="233" t="s">
        <v>153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87</v>
      </c>
    </row>
    <row r="138" s="2" customFormat="1">
      <c r="A138" s="39"/>
      <c r="B138" s="40"/>
      <c r="C138" s="41"/>
      <c r="D138" s="237" t="s">
        <v>138</v>
      </c>
      <c r="E138" s="41"/>
      <c r="F138" s="238" t="s">
        <v>154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87</v>
      </c>
    </row>
    <row r="139" s="13" customFormat="1">
      <c r="A139" s="13"/>
      <c r="B139" s="239"/>
      <c r="C139" s="240"/>
      <c r="D139" s="232" t="s">
        <v>140</v>
      </c>
      <c r="E139" s="241" t="s">
        <v>1</v>
      </c>
      <c r="F139" s="242" t="s">
        <v>155</v>
      </c>
      <c r="G139" s="240"/>
      <c r="H139" s="243">
        <v>4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140</v>
      </c>
      <c r="AU139" s="249" t="s">
        <v>87</v>
      </c>
      <c r="AV139" s="13" t="s">
        <v>87</v>
      </c>
      <c r="AW139" s="13" t="s">
        <v>34</v>
      </c>
      <c r="AX139" s="13" t="s">
        <v>85</v>
      </c>
      <c r="AY139" s="249" t="s">
        <v>127</v>
      </c>
    </row>
    <row r="140" s="2" customFormat="1" ht="16.5" customHeight="1">
      <c r="A140" s="39"/>
      <c r="B140" s="40"/>
      <c r="C140" s="219" t="s">
        <v>134</v>
      </c>
      <c r="D140" s="219" t="s">
        <v>129</v>
      </c>
      <c r="E140" s="220" t="s">
        <v>150</v>
      </c>
      <c r="F140" s="221" t="s">
        <v>151</v>
      </c>
      <c r="G140" s="222" t="s">
        <v>144</v>
      </c>
      <c r="H140" s="223">
        <v>3</v>
      </c>
      <c r="I140" s="224"/>
      <c r="J140" s="225">
        <f>ROUND(I140*H140,2)</f>
        <v>0</v>
      </c>
      <c r="K140" s="221" t="s">
        <v>133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134</v>
      </c>
      <c r="AT140" s="230" t="s">
        <v>129</v>
      </c>
      <c r="AU140" s="230" t="s">
        <v>87</v>
      </c>
      <c r="AY140" s="18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134</v>
      </c>
      <c r="BM140" s="230" t="s">
        <v>156</v>
      </c>
    </row>
    <row r="141" s="2" customFormat="1">
      <c r="A141" s="39"/>
      <c r="B141" s="40"/>
      <c r="C141" s="41"/>
      <c r="D141" s="232" t="s">
        <v>136</v>
      </c>
      <c r="E141" s="41"/>
      <c r="F141" s="233" t="s">
        <v>153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87</v>
      </c>
    </row>
    <row r="142" s="2" customFormat="1">
      <c r="A142" s="39"/>
      <c r="B142" s="40"/>
      <c r="C142" s="41"/>
      <c r="D142" s="237" t="s">
        <v>138</v>
      </c>
      <c r="E142" s="41"/>
      <c r="F142" s="238" t="s">
        <v>154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138</v>
      </c>
      <c r="AU142" s="18" t="s">
        <v>87</v>
      </c>
    </row>
    <row r="143" s="2" customFormat="1" ht="16.5" customHeight="1">
      <c r="A143" s="39"/>
      <c r="B143" s="40"/>
      <c r="C143" s="219" t="s">
        <v>157</v>
      </c>
      <c r="D143" s="219" t="s">
        <v>129</v>
      </c>
      <c r="E143" s="220" t="s">
        <v>158</v>
      </c>
      <c r="F143" s="221" t="s">
        <v>159</v>
      </c>
      <c r="G143" s="222" t="s">
        <v>144</v>
      </c>
      <c r="H143" s="223">
        <v>3</v>
      </c>
      <c r="I143" s="224"/>
      <c r="J143" s="225">
        <f>ROUND(I143*H143,2)</f>
        <v>0</v>
      </c>
      <c r="K143" s="221" t="s">
        <v>133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134</v>
      </c>
      <c r="AT143" s="230" t="s">
        <v>129</v>
      </c>
      <c r="AU143" s="230" t="s">
        <v>87</v>
      </c>
      <c r="AY143" s="18" t="s">
        <v>127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134</v>
      </c>
      <c r="BM143" s="230" t="s">
        <v>160</v>
      </c>
    </row>
    <row r="144" s="2" customFormat="1">
      <c r="A144" s="39"/>
      <c r="B144" s="40"/>
      <c r="C144" s="41"/>
      <c r="D144" s="232" t="s">
        <v>136</v>
      </c>
      <c r="E144" s="41"/>
      <c r="F144" s="233" t="s">
        <v>161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87</v>
      </c>
    </row>
    <row r="145" s="2" customFormat="1">
      <c r="A145" s="39"/>
      <c r="B145" s="40"/>
      <c r="C145" s="41"/>
      <c r="D145" s="237" t="s">
        <v>138</v>
      </c>
      <c r="E145" s="41"/>
      <c r="F145" s="238" t="s">
        <v>162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87</v>
      </c>
    </row>
    <row r="146" s="13" customFormat="1">
      <c r="A146" s="13"/>
      <c r="B146" s="239"/>
      <c r="C146" s="240"/>
      <c r="D146" s="232" t="s">
        <v>140</v>
      </c>
      <c r="E146" s="241" t="s">
        <v>1</v>
      </c>
      <c r="F146" s="242" t="s">
        <v>149</v>
      </c>
      <c r="G146" s="240"/>
      <c r="H146" s="243">
        <v>3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140</v>
      </c>
      <c r="AU146" s="249" t="s">
        <v>87</v>
      </c>
      <c r="AV146" s="13" t="s">
        <v>87</v>
      </c>
      <c r="AW146" s="13" t="s">
        <v>34</v>
      </c>
      <c r="AX146" s="13" t="s">
        <v>85</v>
      </c>
      <c r="AY146" s="249" t="s">
        <v>127</v>
      </c>
    </row>
    <row r="147" s="2" customFormat="1" ht="16.5" customHeight="1">
      <c r="A147" s="39"/>
      <c r="B147" s="40"/>
      <c r="C147" s="219" t="s">
        <v>163</v>
      </c>
      <c r="D147" s="219" t="s">
        <v>129</v>
      </c>
      <c r="E147" s="220" t="s">
        <v>164</v>
      </c>
      <c r="F147" s="221" t="s">
        <v>165</v>
      </c>
      <c r="G147" s="222" t="s">
        <v>144</v>
      </c>
      <c r="H147" s="223">
        <v>4</v>
      </c>
      <c r="I147" s="224"/>
      <c r="J147" s="225">
        <f>ROUND(I147*H147,2)</f>
        <v>0</v>
      </c>
      <c r="K147" s="221" t="s">
        <v>133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134</v>
      </c>
      <c r="AT147" s="230" t="s">
        <v>129</v>
      </c>
      <c r="AU147" s="230" t="s">
        <v>87</v>
      </c>
      <c r="AY147" s="18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134</v>
      </c>
      <c r="BM147" s="230" t="s">
        <v>166</v>
      </c>
    </row>
    <row r="148" s="2" customFormat="1">
      <c r="A148" s="39"/>
      <c r="B148" s="40"/>
      <c r="C148" s="41"/>
      <c r="D148" s="232" t="s">
        <v>136</v>
      </c>
      <c r="E148" s="41"/>
      <c r="F148" s="233" t="s">
        <v>167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87</v>
      </c>
    </row>
    <row r="149" s="2" customFormat="1">
      <c r="A149" s="39"/>
      <c r="B149" s="40"/>
      <c r="C149" s="41"/>
      <c r="D149" s="237" t="s">
        <v>138</v>
      </c>
      <c r="E149" s="41"/>
      <c r="F149" s="238" t="s">
        <v>168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87</v>
      </c>
    </row>
    <row r="150" s="13" customFormat="1">
      <c r="A150" s="13"/>
      <c r="B150" s="239"/>
      <c r="C150" s="240"/>
      <c r="D150" s="232" t="s">
        <v>140</v>
      </c>
      <c r="E150" s="241" t="s">
        <v>1</v>
      </c>
      <c r="F150" s="242" t="s">
        <v>134</v>
      </c>
      <c r="G150" s="240"/>
      <c r="H150" s="243">
        <v>4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140</v>
      </c>
      <c r="AU150" s="249" t="s">
        <v>87</v>
      </c>
      <c r="AV150" s="13" t="s">
        <v>87</v>
      </c>
      <c r="AW150" s="13" t="s">
        <v>34</v>
      </c>
      <c r="AX150" s="13" t="s">
        <v>85</v>
      </c>
      <c r="AY150" s="249" t="s">
        <v>127</v>
      </c>
    </row>
    <row r="151" s="2" customFormat="1" ht="16.5" customHeight="1">
      <c r="A151" s="39"/>
      <c r="B151" s="40"/>
      <c r="C151" s="219" t="s">
        <v>169</v>
      </c>
      <c r="D151" s="219" t="s">
        <v>129</v>
      </c>
      <c r="E151" s="220" t="s">
        <v>170</v>
      </c>
      <c r="F151" s="221" t="s">
        <v>171</v>
      </c>
      <c r="G151" s="222" t="s">
        <v>132</v>
      </c>
      <c r="H151" s="223">
        <v>0.90000000000000002</v>
      </c>
      <c r="I151" s="224"/>
      <c r="J151" s="225">
        <f>ROUND(I151*H151,2)</f>
        <v>0</v>
      </c>
      <c r="K151" s="221" t="s">
        <v>133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0.26000000000000001</v>
      </c>
      <c r="T151" s="229">
        <f>S151*H151</f>
        <v>0.23400000000000001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134</v>
      </c>
      <c r="AT151" s="230" t="s">
        <v>129</v>
      </c>
      <c r="AU151" s="230" t="s">
        <v>87</v>
      </c>
      <c r="AY151" s="18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134</v>
      </c>
      <c r="BM151" s="230" t="s">
        <v>172</v>
      </c>
    </row>
    <row r="152" s="2" customFormat="1">
      <c r="A152" s="39"/>
      <c r="B152" s="40"/>
      <c r="C152" s="41"/>
      <c r="D152" s="232" t="s">
        <v>136</v>
      </c>
      <c r="E152" s="41"/>
      <c r="F152" s="233" t="s">
        <v>173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87</v>
      </c>
    </row>
    <row r="153" s="2" customFormat="1">
      <c r="A153" s="39"/>
      <c r="B153" s="40"/>
      <c r="C153" s="41"/>
      <c r="D153" s="237" t="s">
        <v>138</v>
      </c>
      <c r="E153" s="41"/>
      <c r="F153" s="238" t="s">
        <v>174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87</v>
      </c>
    </row>
    <row r="154" s="13" customFormat="1">
      <c r="A154" s="13"/>
      <c r="B154" s="239"/>
      <c r="C154" s="240"/>
      <c r="D154" s="232" t="s">
        <v>140</v>
      </c>
      <c r="E154" s="241" t="s">
        <v>1</v>
      </c>
      <c r="F154" s="242" t="s">
        <v>175</v>
      </c>
      <c r="G154" s="240"/>
      <c r="H154" s="243">
        <v>0.90000000000000002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140</v>
      </c>
      <c r="AU154" s="249" t="s">
        <v>87</v>
      </c>
      <c r="AV154" s="13" t="s">
        <v>87</v>
      </c>
      <c r="AW154" s="13" t="s">
        <v>34</v>
      </c>
      <c r="AX154" s="13" t="s">
        <v>85</v>
      </c>
      <c r="AY154" s="249" t="s">
        <v>127</v>
      </c>
    </row>
    <row r="155" s="2" customFormat="1" ht="21.75" customHeight="1">
      <c r="A155" s="39"/>
      <c r="B155" s="40"/>
      <c r="C155" s="219" t="s">
        <v>176</v>
      </c>
      <c r="D155" s="219" t="s">
        <v>129</v>
      </c>
      <c r="E155" s="220" t="s">
        <v>177</v>
      </c>
      <c r="F155" s="221" t="s">
        <v>178</v>
      </c>
      <c r="G155" s="222" t="s">
        <v>132</v>
      </c>
      <c r="H155" s="223">
        <v>52</v>
      </c>
      <c r="I155" s="224"/>
      <c r="J155" s="225">
        <f>ROUND(I155*H155,2)</f>
        <v>0</v>
      </c>
      <c r="K155" s="221" t="s">
        <v>133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0.57999999999999996</v>
      </c>
      <c r="T155" s="229">
        <f>S155*H155</f>
        <v>30.159999999999997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134</v>
      </c>
      <c r="AT155" s="230" t="s">
        <v>129</v>
      </c>
      <c r="AU155" s="230" t="s">
        <v>87</v>
      </c>
      <c r="AY155" s="18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134</v>
      </c>
      <c r="BM155" s="230" t="s">
        <v>179</v>
      </c>
    </row>
    <row r="156" s="2" customFormat="1">
      <c r="A156" s="39"/>
      <c r="B156" s="40"/>
      <c r="C156" s="41"/>
      <c r="D156" s="232" t="s">
        <v>136</v>
      </c>
      <c r="E156" s="41"/>
      <c r="F156" s="233" t="s">
        <v>180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87</v>
      </c>
    </row>
    <row r="157" s="2" customFormat="1">
      <c r="A157" s="39"/>
      <c r="B157" s="40"/>
      <c r="C157" s="41"/>
      <c r="D157" s="237" t="s">
        <v>138</v>
      </c>
      <c r="E157" s="41"/>
      <c r="F157" s="238" t="s">
        <v>181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138</v>
      </c>
      <c r="AU157" s="18" t="s">
        <v>87</v>
      </c>
    </row>
    <row r="158" s="13" customFormat="1">
      <c r="A158" s="13"/>
      <c r="B158" s="239"/>
      <c r="C158" s="240"/>
      <c r="D158" s="232" t="s">
        <v>140</v>
      </c>
      <c r="E158" s="241" t="s">
        <v>1</v>
      </c>
      <c r="F158" s="242" t="s">
        <v>182</v>
      </c>
      <c r="G158" s="240"/>
      <c r="H158" s="243">
        <v>52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140</v>
      </c>
      <c r="AU158" s="249" t="s">
        <v>87</v>
      </c>
      <c r="AV158" s="13" t="s">
        <v>87</v>
      </c>
      <c r="AW158" s="13" t="s">
        <v>34</v>
      </c>
      <c r="AX158" s="13" t="s">
        <v>85</v>
      </c>
      <c r="AY158" s="249" t="s">
        <v>127</v>
      </c>
    </row>
    <row r="159" s="2" customFormat="1" ht="16.5" customHeight="1">
      <c r="A159" s="39"/>
      <c r="B159" s="40"/>
      <c r="C159" s="219" t="s">
        <v>183</v>
      </c>
      <c r="D159" s="219" t="s">
        <v>129</v>
      </c>
      <c r="E159" s="220" t="s">
        <v>184</v>
      </c>
      <c r="F159" s="221" t="s">
        <v>185</v>
      </c>
      <c r="G159" s="222" t="s">
        <v>132</v>
      </c>
      <c r="H159" s="223">
        <v>52</v>
      </c>
      <c r="I159" s="224"/>
      <c r="J159" s="225">
        <f>ROUND(I159*H159,2)</f>
        <v>0</v>
      </c>
      <c r="K159" s="221" t="s">
        <v>133</v>
      </c>
      <c r="L159" s="45"/>
      <c r="M159" s="226" t="s">
        <v>1</v>
      </c>
      <c r="N159" s="227" t="s">
        <v>42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0.316</v>
      </c>
      <c r="T159" s="229">
        <f>S159*H159</f>
        <v>16.431999999999999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134</v>
      </c>
      <c r="AT159" s="230" t="s">
        <v>129</v>
      </c>
      <c r="AU159" s="230" t="s">
        <v>87</v>
      </c>
      <c r="AY159" s="18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85</v>
      </c>
      <c r="BK159" s="231">
        <f>ROUND(I159*H159,2)</f>
        <v>0</v>
      </c>
      <c r="BL159" s="18" t="s">
        <v>134</v>
      </c>
      <c r="BM159" s="230" t="s">
        <v>186</v>
      </c>
    </row>
    <row r="160" s="2" customFormat="1">
      <c r="A160" s="39"/>
      <c r="B160" s="40"/>
      <c r="C160" s="41"/>
      <c r="D160" s="232" t="s">
        <v>136</v>
      </c>
      <c r="E160" s="41"/>
      <c r="F160" s="233" t="s">
        <v>187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87</v>
      </c>
    </row>
    <row r="161" s="2" customFormat="1">
      <c r="A161" s="39"/>
      <c r="B161" s="40"/>
      <c r="C161" s="41"/>
      <c r="D161" s="237" t="s">
        <v>138</v>
      </c>
      <c r="E161" s="41"/>
      <c r="F161" s="238" t="s">
        <v>188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87</v>
      </c>
    </row>
    <row r="162" s="13" customFormat="1">
      <c r="A162" s="13"/>
      <c r="B162" s="239"/>
      <c r="C162" s="240"/>
      <c r="D162" s="232" t="s">
        <v>140</v>
      </c>
      <c r="E162" s="241" t="s">
        <v>1</v>
      </c>
      <c r="F162" s="242" t="s">
        <v>189</v>
      </c>
      <c r="G162" s="240"/>
      <c r="H162" s="243">
        <v>52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140</v>
      </c>
      <c r="AU162" s="249" t="s">
        <v>87</v>
      </c>
      <c r="AV162" s="13" t="s">
        <v>87</v>
      </c>
      <c r="AW162" s="13" t="s">
        <v>34</v>
      </c>
      <c r="AX162" s="13" t="s">
        <v>85</v>
      </c>
      <c r="AY162" s="249" t="s">
        <v>127</v>
      </c>
    </row>
    <row r="163" s="2" customFormat="1" ht="16.5" customHeight="1">
      <c r="A163" s="39"/>
      <c r="B163" s="40"/>
      <c r="C163" s="219" t="s">
        <v>190</v>
      </c>
      <c r="D163" s="219" t="s">
        <v>129</v>
      </c>
      <c r="E163" s="220" t="s">
        <v>191</v>
      </c>
      <c r="F163" s="221" t="s">
        <v>192</v>
      </c>
      <c r="G163" s="222" t="s">
        <v>132</v>
      </c>
      <c r="H163" s="223">
        <v>8.5</v>
      </c>
      <c r="I163" s="224"/>
      <c r="J163" s="225">
        <f>ROUND(I163*H163,2)</f>
        <v>0</v>
      </c>
      <c r="K163" s="221" t="s">
        <v>133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0.44</v>
      </c>
      <c r="T163" s="229">
        <f>S163*H163</f>
        <v>3.7400000000000002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134</v>
      </c>
      <c r="AT163" s="230" t="s">
        <v>129</v>
      </c>
      <c r="AU163" s="230" t="s">
        <v>87</v>
      </c>
      <c r="AY163" s="18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134</v>
      </c>
      <c r="BM163" s="230" t="s">
        <v>193</v>
      </c>
    </row>
    <row r="164" s="2" customFormat="1">
      <c r="A164" s="39"/>
      <c r="B164" s="40"/>
      <c r="C164" s="41"/>
      <c r="D164" s="232" t="s">
        <v>136</v>
      </c>
      <c r="E164" s="41"/>
      <c r="F164" s="233" t="s">
        <v>194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87</v>
      </c>
    </row>
    <row r="165" s="2" customFormat="1">
      <c r="A165" s="39"/>
      <c r="B165" s="40"/>
      <c r="C165" s="41"/>
      <c r="D165" s="237" t="s">
        <v>138</v>
      </c>
      <c r="E165" s="41"/>
      <c r="F165" s="238" t="s">
        <v>195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87</v>
      </c>
    </row>
    <row r="166" s="13" customFormat="1">
      <c r="A166" s="13"/>
      <c r="B166" s="239"/>
      <c r="C166" s="240"/>
      <c r="D166" s="232" t="s">
        <v>140</v>
      </c>
      <c r="E166" s="241" t="s">
        <v>1</v>
      </c>
      <c r="F166" s="242" t="s">
        <v>196</v>
      </c>
      <c r="G166" s="240"/>
      <c r="H166" s="243">
        <v>8.5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140</v>
      </c>
      <c r="AU166" s="249" t="s">
        <v>87</v>
      </c>
      <c r="AV166" s="13" t="s">
        <v>87</v>
      </c>
      <c r="AW166" s="13" t="s">
        <v>34</v>
      </c>
      <c r="AX166" s="13" t="s">
        <v>85</v>
      </c>
      <c r="AY166" s="249" t="s">
        <v>127</v>
      </c>
    </row>
    <row r="167" s="2" customFormat="1" ht="16.5" customHeight="1">
      <c r="A167" s="39"/>
      <c r="B167" s="40"/>
      <c r="C167" s="219" t="s">
        <v>197</v>
      </c>
      <c r="D167" s="219" t="s">
        <v>129</v>
      </c>
      <c r="E167" s="220" t="s">
        <v>198</v>
      </c>
      <c r="F167" s="221" t="s">
        <v>199</v>
      </c>
      <c r="G167" s="222" t="s">
        <v>200</v>
      </c>
      <c r="H167" s="223">
        <v>18</v>
      </c>
      <c r="I167" s="224"/>
      <c r="J167" s="225">
        <f>ROUND(I167*H167,2)</f>
        <v>0</v>
      </c>
      <c r="K167" s="221" t="s">
        <v>133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0.20499999999999999</v>
      </c>
      <c r="T167" s="229">
        <f>S167*H167</f>
        <v>3.6899999999999999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134</v>
      </c>
      <c r="AT167" s="230" t="s">
        <v>129</v>
      </c>
      <c r="AU167" s="230" t="s">
        <v>87</v>
      </c>
      <c r="AY167" s="18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134</v>
      </c>
      <c r="BM167" s="230" t="s">
        <v>201</v>
      </c>
    </row>
    <row r="168" s="2" customFormat="1">
      <c r="A168" s="39"/>
      <c r="B168" s="40"/>
      <c r="C168" s="41"/>
      <c r="D168" s="232" t="s">
        <v>136</v>
      </c>
      <c r="E168" s="41"/>
      <c r="F168" s="233" t="s">
        <v>202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87</v>
      </c>
    </row>
    <row r="169" s="2" customFormat="1">
      <c r="A169" s="39"/>
      <c r="B169" s="40"/>
      <c r="C169" s="41"/>
      <c r="D169" s="237" t="s">
        <v>138</v>
      </c>
      <c r="E169" s="41"/>
      <c r="F169" s="238" t="s">
        <v>203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87</v>
      </c>
    </row>
    <row r="170" s="13" customFormat="1">
      <c r="A170" s="13"/>
      <c r="B170" s="239"/>
      <c r="C170" s="240"/>
      <c r="D170" s="232" t="s">
        <v>140</v>
      </c>
      <c r="E170" s="241" t="s">
        <v>1</v>
      </c>
      <c r="F170" s="242" t="s">
        <v>204</v>
      </c>
      <c r="G170" s="240"/>
      <c r="H170" s="243">
        <v>18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140</v>
      </c>
      <c r="AU170" s="249" t="s">
        <v>87</v>
      </c>
      <c r="AV170" s="13" t="s">
        <v>87</v>
      </c>
      <c r="AW170" s="13" t="s">
        <v>34</v>
      </c>
      <c r="AX170" s="13" t="s">
        <v>85</v>
      </c>
      <c r="AY170" s="249" t="s">
        <v>127</v>
      </c>
    </row>
    <row r="171" s="2" customFormat="1" ht="16.5" customHeight="1">
      <c r="A171" s="39"/>
      <c r="B171" s="40"/>
      <c r="C171" s="219" t="s">
        <v>8</v>
      </c>
      <c r="D171" s="219" t="s">
        <v>129</v>
      </c>
      <c r="E171" s="220" t="s">
        <v>205</v>
      </c>
      <c r="F171" s="221" t="s">
        <v>206</v>
      </c>
      <c r="G171" s="222" t="s">
        <v>200</v>
      </c>
      <c r="H171" s="223">
        <v>22</v>
      </c>
      <c r="I171" s="224"/>
      <c r="J171" s="225">
        <f>ROUND(I171*H171,2)</f>
        <v>0</v>
      </c>
      <c r="K171" s="221" t="s">
        <v>133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0.11500000000000001</v>
      </c>
      <c r="T171" s="229">
        <f>S171*H171</f>
        <v>2.5300000000000002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134</v>
      </c>
      <c r="AT171" s="230" t="s">
        <v>129</v>
      </c>
      <c r="AU171" s="230" t="s">
        <v>87</v>
      </c>
      <c r="AY171" s="18" t="s">
        <v>127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134</v>
      </c>
      <c r="BM171" s="230" t="s">
        <v>207</v>
      </c>
    </row>
    <row r="172" s="2" customFormat="1">
      <c r="A172" s="39"/>
      <c r="B172" s="40"/>
      <c r="C172" s="41"/>
      <c r="D172" s="232" t="s">
        <v>136</v>
      </c>
      <c r="E172" s="41"/>
      <c r="F172" s="233" t="s">
        <v>208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87</v>
      </c>
    </row>
    <row r="173" s="2" customFormat="1">
      <c r="A173" s="39"/>
      <c r="B173" s="40"/>
      <c r="C173" s="41"/>
      <c r="D173" s="237" t="s">
        <v>138</v>
      </c>
      <c r="E173" s="41"/>
      <c r="F173" s="238" t="s">
        <v>209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138</v>
      </c>
      <c r="AU173" s="18" t="s">
        <v>87</v>
      </c>
    </row>
    <row r="174" s="13" customFormat="1">
      <c r="A174" s="13"/>
      <c r="B174" s="239"/>
      <c r="C174" s="240"/>
      <c r="D174" s="232" t="s">
        <v>140</v>
      </c>
      <c r="E174" s="241" t="s">
        <v>1</v>
      </c>
      <c r="F174" s="242" t="s">
        <v>210</v>
      </c>
      <c r="G174" s="240"/>
      <c r="H174" s="243">
        <v>22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140</v>
      </c>
      <c r="AU174" s="249" t="s">
        <v>87</v>
      </c>
      <c r="AV174" s="13" t="s">
        <v>87</v>
      </c>
      <c r="AW174" s="13" t="s">
        <v>34</v>
      </c>
      <c r="AX174" s="13" t="s">
        <v>85</v>
      </c>
      <c r="AY174" s="249" t="s">
        <v>127</v>
      </c>
    </row>
    <row r="175" s="2" customFormat="1" ht="16.5" customHeight="1">
      <c r="A175" s="39"/>
      <c r="B175" s="40"/>
      <c r="C175" s="219" t="s">
        <v>211</v>
      </c>
      <c r="D175" s="219" t="s">
        <v>129</v>
      </c>
      <c r="E175" s="220" t="s">
        <v>212</v>
      </c>
      <c r="F175" s="221" t="s">
        <v>213</v>
      </c>
      <c r="G175" s="222" t="s">
        <v>132</v>
      </c>
      <c r="H175" s="223">
        <v>590</v>
      </c>
      <c r="I175" s="224"/>
      <c r="J175" s="225">
        <f>ROUND(I175*H175,2)</f>
        <v>0</v>
      </c>
      <c r="K175" s="221" t="s">
        <v>133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134</v>
      </c>
      <c r="AT175" s="230" t="s">
        <v>129</v>
      </c>
      <c r="AU175" s="230" t="s">
        <v>87</v>
      </c>
      <c r="AY175" s="18" t="s">
        <v>127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134</v>
      </c>
      <c r="BM175" s="230" t="s">
        <v>214</v>
      </c>
    </row>
    <row r="176" s="2" customFormat="1">
      <c r="A176" s="39"/>
      <c r="B176" s="40"/>
      <c r="C176" s="41"/>
      <c r="D176" s="232" t="s">
        <v>136</v>
      </c>
      <c r="E176" s="41"/>
      <c r="F176" s="233" t="s">
        <v>215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87</v>
      </c>
    </row>
    <row r="177" s="2" customFormat="1">
      <c r="A177" s="39"/>
      <c r="B177" s="40"/>
      <c r="C177" s="41"/>
      <c r="D177" s="237" t="s">
        <v>138</v>
      </c>
      <c r="E177" s="41"/>
      <c r="F177" s="238" t="s">
        <v>216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138</v>
      </c>
      <c r="AU177" s="18" t="s">
        <v>87</v>
      </c>
    </row>
    <row r="178" s="13" customFormat="1">
      <c r="A178" s="13"/>
      <c r="B178" s="239"/>
      <c r="C178" s="240"/>
      <c r="D178" s="232" t="s">
        <v>140</v>
      </c>
      <c r="E178" s="241" t="s">
        <v>1</v>
      </c>
      <c r="F178" s="242" t="s">
        <v>217</v>
      </c>
      <c r="G178" s="240"/>
      <c r="H178" s="243">
        <v>590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140</v>
      </c>
      <c r="AU178" s="249" t="s">
        <v>87</v>
      </c>
      <c r="AV178" s="13" t="s">
        <v>87</v>
      </c>
      <c r="AW178" s="13" t="s">
        <v>34</v>
      </c>
      <c r="AX178" s="13" t="s">
        <v>85</v>
      </c>
      <c r="AY178" s="249" t="s">
        <v>127</v>
      </c>
    </row>
    <row r="179" s="2" customFormat="1" ht="16.5" customHeight="1">
      <c r="A179" s="39"/>
      <c r="B179" s="40"/>
      <c r="C179" s="219" t="s">
        <v>218</v>
      </c>
      <c r="D179" s="219" t="s">
        <v>129</v>
      </c>
      <c r="E179" s="220" t="s">
        <v>219</v>
      </c>
      <c r="F179" s="221" t="s">
        <v>220</v>
      </c>
      <c r="G179" s="222" t="s">
        <v>132</v>
      </c>
      <c r="H179" s="223">
        <v>610</v>
      </c>
      <c r="I179" s="224"/>
      <c r="J179" s="225">
        <f>ROUND(I179*H179,2)</f>
        <v>0</v>
      </c>
      <c r="K179" s="221" t="s">
        <v>133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134</v>
      </c>
      <c r="AT179" s="230" t="s">
        <v>129</v>
      </c>
      <c r="AU179" s="230" t="s">
        <v>87</v>
      </c>
      <c r="AY179" s="18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85</v>
      </c>
      <c r="BK179" s="231">
        <f>ROUND(I179*H179,2)</f>
        <v>0</v>
      </c>
      <c r="BL179" s="18" t="s">
        <v>134</v>
      </c>
      <c r="BM179" s="230" t="s">
        <v>221</v>
      </c>
    </row>
    <row r="180" s="2" customFormat="1">
      <c r="A180" s="39"/>
      <c r="B180" s="40"/>
      <c r="C180" s="41"/>
      <c r="D180" s="232" t="s">
        <v>136</v>
      </c>
      <c r="E180" s="41"/>
      <c r="F180" s="233" t="s">
        <v>222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87</v>
      </c>
    </row>
    <row r="181" s="2" customFormat="1">
      <c r="A181" s="39"/>
      <c r="B181" s="40"/>
      <c r="C181" s="41"/>
      <c r="D181" s="237" t="s">
        <v>138</v>
      </c>
      <c r="E181" s="41"/>
      <c r="F181" s="238" t="s">
        <v>223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138</v>
      </c>
      <c r="AU181" s="18" t="s">
        <v>87</v>
      </c>
    </row>
    <row r="182" s="13" customFormat="1">
      <c r="A182" s="13"/>
      <c r="B182" s="239"/>
      <c r="C182" s="240"/>
      <c r="D182" s="232" t="s">
        <v>140</v>
      </c>
      <c r="E182" s="241" t="s">
        <v>1</v>
      </c>
      <c r="F182" s="242" t="s">
        <v>224</v>
      </c>
      <c r="G182" s="240"/>
      <c r="H182" s="243">
        <v>610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140</v>
      </c>
      <c r="AU182" s="249" t="s">
        <v>87</v>
      </c>
      <c r="AV182" s="13" t="s">
        <v>87</v>
      </c>
      <c r="AW182" s="13" t="s">
        <v>34</v>
      </c>
      <c r="AX182" s="13" t="s">
        <v>85</v>
      </c>
      <c r="AY182" s="249" t="s">
        <v>127</v>
      </c>
    </row>
    <row r="183" s="2" customFormat="1" ht="21.75" customHeight="1">
      <c r="A183" s="39"/>
      <c r="B183" s="40"/>
      <c r="C183" s="219" t="s">
        <v>225</v>
      </c>
      <c r="D183" s="219" t="s">
        <v>129</v>
      </c>
      <c r="E183" s="220" t="s">
        <v>226</v>
      </c>
      <c r="F183" s="221" t="s">
        <v>227</v>
      </c>
      <c r="G183" s="222" t="s">
        <v>228</v>
      </c>
      <c r="H183" s="223">
        <v>787.20000000000005</v>
      </c>
      <c r="I183" s="224"/>
      <c r="J183" s="225">
        <f>ROUND(I183*H183,2)</f>
        <v>0</v>
      </c>
      <c r="K183" s="221" t="s">
        <v>133</v>
      </c>
      <c r="L183" s="45"/>
      <c r="M183" s="226" t="s">
        <v>1</v>
      </c>
      <c r="N183" s="227" t="s">
        <v>42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134</v>
      </c>
      <c r="AT183" s="230" t="s">
        <v>129</v>
      </c>
      <c r="AU183" s="230" t="s">
        <v>87</v>
      </c>
      <c r="AY183" s="18" t="s">
        <v>127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85</v>
      </c>
      <c r="BK183" s="231">
        <f>ROUND(I183*H183,2)</f>
        <v>0</v>
      </c>
      <c r="BL183" s="18" t="s">
        <v>134</v>
      </c>
      <c r="BM183" s="230" t="s">
        <v>229</v>
      </c>
    </row>
    <row r="184" s="2" customFormat="1">
      <c r="A184" s="39"/>
      <c r="B184" s="40"/>
      <c r="C184" s="41"/>
      <c r="D184" s="232" t="s">
        <v>136</v>
      </c>
      <c r="E184" s="41"/>
      <c r="F184" s="233" t="s">
        <v>230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136</v>
      </c>
      <c r="AU184" s="18" t="s">
        <v>87</v>
      </c>
    </row>
    <row r="185" s="2" customFormat="1">
      <c r="A185" s="39"/>
      <c r="B185" s="40"/>
      <c r="C185" s="41"/>
      <c r="D185" s="237" t="s">
        <v>138</v>
      </c>
      <c r="E185" s="41"/>
      <c r="F185" s="238" t="s">
        <v>231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138</v>
      </c>
      <c r="AU185" s="18" t="s">
        <v>87</v>
      </c>
    </row>
    <row r="186" s="13" customFormat="1">
      <c r="A186" s="13"/>
      <c r="B186" s="239"/>
      <c r="C186" s="240"/>
      <c r="D186" s="232" t="s">
        <v>140</v>
      </c>
      <c r="E186" s="241" t="s">
        <v>1</v>
      </c>
      <c r="F186" s="242" t="s">
        <v>232</v>
      </c>
      <c r="G186" s="240"/>
      <c r="H186" s="243">
        <v>192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140</v>
      </c>
      <c r="AU186" s="249" t="s">
        <v>87</v>
      </c>
      <c r="AV186" s="13" t="s">
        <v>87</v>
      </c>
      <c r="AW186" s="13" t="s">
        <v>34</v>
      </c>
      <c r="AX186" s="13" t="s">
        <v>77</v>
      </c>
      <c r="AY186" s="249" t="s">
        <v>127</v>
      </c>
    </row>
    <row r="187" s="13" customFormat="1">
      <c r="A187" s="13"/>
      <c r="B187" s="239"/>
      <c r="C187" s="240"/>
      <c r="D187" s="232" t="s">
        <v>140</v>
      </c>
      <c r="E187" s="241" t="s">
        <v>1</v>
      </c>
      <c r="F187" s="242" t="s">
        <v>233</v>
      </c>
      <c r="G187" s="240"/>
      <c r="H187" s="243">
        <v>595.20000000000005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140</v>
      </c>
      <c r="AU187" s="249" t="s">
        <v>87</v>
      </c>
      <c r="AV187" s="13" t="s">
        <v>87</v>
      </c>
      <c r="AW187" s="13" t="s">
        <v>34</v>
      </c>
      <c r="AX187" s="13" t="s">
        <v>77</v>
      </c>
      <c r="AY187" s="249" t="s">
        <v>127</v>
      </c>
    </row>
    <row r="188" s="14" customFormat="1">
      <c r="A188" s="14"/>
      <c r="B188" s="250"/>
      <c r="C188" s="251"/>
      <c r="D188" s="232" t="s">
        <v>140</v>
      </c>
      <c r="E188" s="252" t="s">
        <v>1</v>
      </c>
      <c r="F188" s="253" t="s">
        <v>234</v>
      </c>
      <c r="G188" s="251"/>
      <c r="H188" s="254">
        <v>787.20000000000005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140</v>
      </c>
      <c r="AU188" s="260" t="s">
        <v>87</v>
      </c>
      <c r="AV188" s="14" t="s">
        <v>134</v>
      </c>
      <c r="AW188" s="14" t="s">
        <v>34</v>
      </c>
      <c r="AX188" s="14" t="s">
        <v>85</v>
      </c>
      <c r="AY188" s="260" t="s">
        <v>127</v>
      </c>
    </row>
    <row r="189" s="2" customFormat="1" ht="16.5" customHeight="1">
      <c r="A189" s="39"/>
      <c r="B189" s="40"/>
      <c r="C189" s="219" t="s">
        <v>235</v>
      </c>
      <c r="D189" s="219" t="s">
        <v>129</v>
      </c>
      <c r="E189" s="220" t="s">
        <v>236</v>
      </c>
      <c r="F189" s="221" t="s">
        <v>237</v>
      </c>
      <c r="G189" s="222" t="s">
        <v>228</v>
      </c>
      <c r="H189" s="223">
        <v>7.2000000000000002</v>
      </c>
      <c r="I189" s="224"/>
      <c r="J189" s="225">
        <f>ROUND(I189*H189,2)</f>
        <v>0</v>
      </c>
      <c r="K189" s="221" t="s">
        <v>133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134</v>
      </c>
      <c r="AT189" s="230" t="s">
        <v>129</v>
      </c>
      <c r="AU189" s="230" t="s">
        <v>87</v>
      </c>
      <c r="AY189" s="18" t="s">
        <v>127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85</v>
      </c>
      <c r="BK189" s="231">
        <f>ROUND(I189*H189,2)</f>
        <v>0</v>
      </c>
      <c r="BL189" s="18" t="s">
        <v>134</v>
      </c>
      <c r="BM189" s="230" t="s">
        <v>238</v>
      </c>
    </row>
    <row r="190" s="2" customFormat="1">
      <c r="A190" s="39"/>
      <c r="B190" s="40"/>
      <c r="C190" s="41"/>
      <c r="D190" s="232" t="s">
        <v>136</v>
      </c>
      <c r="E190" s="41"/>
      <c r="F190" s="233" t="s">
        <v>239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136</v>
      </c>
      <c r="AU190" s="18" t="s">
        <v>87</v>
      </c>
    </row>
    <row r="191" s="2" customFormat="1">
      <c r="A191" s="39"/>
      <c r="B191" s="40"/>
      <c r="C191" s="41"/>
      <c r="D191" s="237" t="s">
        <v>138</v>
      </c>
      <c r="E191" s="41"/>
      <c r="F191" s="238" t="s">
        <v>240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138</v>
      </c>
      <c r="AU191" s="18" t="s">
        <v>87</v>
      </c>
    </row>
    <row r="192" s="13" customFormat="1">
      <c r="A192" s="13"/>
      <c r="B192" s="239"/>
      <c r="C192" s="240"/>
      <c r="D192" s="232" t="s">
        <v>140</v>
      </c>
      <c r="E192" s="241" t="s">
        <v>1</v>
      </c>
      <c r="F192" s="242" t="s">
        <v>241</v>
      </c>
      <c r="G192" s="240"/>
      <c r="H192" s="243">
        <v>7.2000000000000002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140</v>
      </c>
      <c r="AU192" s="249" t="s">
        <v>87</v>
      </c>
      <c r="AV192" s="13" t="s">
        <v>87</v>
      </c>
      <c r="AW192" s="13" t="s">
        <v>34</v>
      </c>
      <c r="AX192" s="13" t="s">
        <v>85</v>
      </c>
      <c r="AY192" s="249" t="s">
        <v>127</v>
      </c>
    </row>
    <row r="193" s="2" customFormat="1" ht="16.5" customHeight="1">
      <c r="A193" s="39"/>
      <c r="B193" s="40"/>
      <c r="C193" s="219" t="s">
        <v>242</v>
      </c>
      <c r="D193" s="219" t="s">
        <v>129</v>
      </c>
      <c r="E193" s="220" t="s">
        <v>243</v>
      </c>
      <c r="F193" s="221" t="s">
        <v>244</v>
      </c>
      <c r="G193" s="222" t="s">
        <v>144</v>
      </c>
      <c r="H193" s="223">
        <v>3</v>
      </c>
      <c r="I193" s="224"/>
      <c r="J193" s="225">
        <f>ROUND(I193*H193,2)</f>
        <v>0</v>
      </c>
      <c r="K193" s="221" t="s">
        <v>133</v>
      </c>
      <c r="L193" s="45"/>
      <c r="M193" s="226" t="s">
        <v>1</v>
      </c>
      <c r="N193" s="227" t="s">
        <v>42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134</v>
      </c>
      <c r="AT193" s="230" t="s">
        <v>129</v>
      </c>
      <c r="AU193" s="230" t="s">
        <v>87</v>
      </c>
      <c r="AY193" s="18" t="s">
        <v>127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85</v>
      </c>
      <c r="BK193" s="231">
        <f>ROUND(I193*H193,2)</f>
        <v>0</v>
      </c>
      <c r="BL193" s="18" t="s">
        <v>134</v>
      </c>
      <c r="BM193" s="230" t="s">
        <v>245</v>
      </c>
    </row>
    <row r="194" s="2" customFormat="1">
      <c r="A194" s="39"/>
      <c r="B194" s="40"/>
      <c r="C194" s="41"/>
      <c r="D194" s="232" t="s">
        <v>136</v>
      </c>
      <c r="E194" s="41"/>
      <c r="F194" s="233" t="s">
        <v>246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136</v>
      </c>
      <c r="AU194" s="18" t="s">
        <v>87</v>
      </c>
    </row>
    <row r="195" s="2" customFormat="1">
      <c r="A195" s="39"/>
      <c r="B195" s="40"/>
      <c r="C195" s="41"/>
      <c r="D195" s="237" t="s">
        <v>138</v>
      </c>
      <c r="E195" s="41"/>
      <c r="F195" s="238" t="s">
        <v>247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138</v>
      </c>
      <c r="AU195" s="18" t="s">
        <v>87</v>
      </c>
    </row>
    <row r="196" s="13" customFormat="1">
      <c r="A196" s="13"/>
      <c r="B196" s="239"/>
      <c r="C196" s="240"/>
      <c r="D196" s="232" t="s">
        <v>140</v>
      </c>
      <c r="E196" s="241" t="s">
        <v>1</v>
      </c>
      <c r="F196" s="242" t="s">
        <v>149</v>
      </c>
      <c r="G196" s="240"/>
      <c r="H196" s="243">
        <v>3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140</v>
      </c>
      <c r="AU196" s="249" t="s">
        <v>87</v>
      </c>
      <c r="AV196" s="13" t="s">
        <v>87</v>
      </c>
      <c r="AW196" s="13" t="s">
        <v>34</v>
      </c>
      <c r="AX196" s="13" t="s">
        <v>85</v>
      </c>
      <c r="AY196" s="249" t="s">
        <v>127</v>
      </c>
    </row>
    <row r="197" s="2" customFormat="1" ht="16.5" customHeight="1">
      <c r="A197" s="39"/>
      <c r="B197" s="40"/>
      <c r="C197" s="219" t="s">
        <v>248</v>
      </c>
      <c r="D197" s="219" t="s">
        <v>129</v>
      </c>
      <c r="E197" s="220" t="s">
        <v>249</v>
      </c>
      <c r="F197" s="221" t="s">
        <v>250</v>
      </c>
      <c r="G197" s="222" t="s">
        <v>144</v>
      </c>
      <c r="H197" s="223">
        <v>4</v>
      </c>
      <c r="I197" s="224"/>
      <c r="J197" s="225">
        <f>ROUND(I197*H197,2)</f>
        <v>0</v>
      </c>
      <c r="K197" s="221" t="s">
        <v>133</v>
      </c>
      <c r="L197" s="45"/>
      <c r="M197" s="226" t="s">
        <v>1</v>
      </c>
      <c r="N197" s="227" t="s">
        <v>42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134</v>
      </c>
      <c r="AT197" s="230" t="s">
        <v>129</v>
      </c>
      <c r="AU197" s="230" t="s">
        <v>87</v>
      </c>
      <c r="AY197" s="18" t="s">
        <v>127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85</v>
      </c>
      <c r="BK197" s="231">
        <f>ROUND(I197*H197,2)</f>
        <v>0</v>
      </c>
      <c r="BL197" s="18" t="s">
        <v>134</v>
      </c>
      <c r="BM197" s="230" t="s">
        <v>251</v>
      </c>
    </row>
    <row r="198" s="2" customFormat="1">
      <c r="A198" s="39"/>
      <c r="B198" s="40"/>
      <c r="C198" s="41"/>
      <c r="D198" s="232" t="s">
        <v>136</v>
      </c>
      <c r="E198" s="41"/>
      <c r="F198" s="233" t="s">
        <v>252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136</v>
      </c>
      <c r="AU198" s="18" t="s">
        <v>87</v>
      </c>
    </row>
    <row r="199" s="2" customFormat="1">
      <c r="A199" s="39"/>
      <c r="B199" s="40"/>
      <c r="C199" s="41"/>
      <c r="D199" s="237" t="s">
        <v>138</v>
      </c>
      <c r="E199" s="41"/>
      <c r="F199" s="238" t="s">
        <v>253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87</v>
      </c>
    </row>
    <row r="200" s="13" customFormat="1">
      <c r="A200" s="13"/>
      <c r="B200" s="239"/>
      <c r="C200" s="240"/>
      <c r="D200" s="232" t="s">
        <v>140</v>
      </c>
      <c r="E200" s="241" t="s">
        <v>1</v>
      </c>
      <c r="F200" s="242" t="s">
        <v>134</v>
      </c>
      <c r="G200" s="240"/>
      <c r="H200" s="243">
        <v>4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140</v>
      </c>
      <c r="AU200" s="249" t="s">
        <v>87</v>
      </c>
      <c r="AV200" s="13" t="s">
        <v>87</v>
      </c>
      <c r="AW200" s="13" t="s">
        <v>34</v>
      </c>
      <c r="AX200" s="13" t="s">
        <v>85</v>
      </c>
      <c r="AY200" s="249" t="s">
        <v>127</v>
      </c>
    </row>
    <row r="201" s="2" customFormat="1" ht="16.5" customHeight="1">
      <c r="A201" s="39"/>
      <c r="B201" s="40"/>
      <c r="C201" s="219" t="s">
        <v>254</v>
      </c>
      <c r="D201" s="219" t="s">
        <v>129</v>
      </c>
      <c r="E201" s="220" t="s">
        <v>255</v>
      </c>
      <c r="F201" s="221" t="s">
        <v>256</v>
      </c>
      <c r="G201" s="222" t="s">
        <v>132</v>
      </c>
      <c r="H201" s="223">
        <v>610</v>
      </c>
      <c r="I201" s="224"/>
      <c r="J201" s="225">
        <f>ROUND(I201*H201,2)</f>
        <v>0</v>
      </c>
      <c r="K201" s="221" t="s">
        <v>133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134</v>
      </c>
      <c r="AT201" s="230" t="s">
        <v>129</v>
      </c>
      <c r="AU201" s="230" t="s">
        <v>87</v>
      </c>
      <c r="AY201" s="18" t="s">
        <v>127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134</v>
      </c>
      <c r="BM201" s="230" t="s">
        <v>257</v>
      </c>
    </row>
    <row r="202" s="2" customFormat="1">
      <c r="A202" s="39"/>
      <c r="B202" s="40"/>
      <c r="C202" s="41"/>
      <c r="D202" s="232" t="s">
        <v>136</v>
      </c>
      <c r="E202" s="41"/>
      <c r="F202" s="233" t="s">
        <v>258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87</v>
      </c>
    </row>
    <row r="203" s="2" customFormat="1">
      <c r="A203" s="39"/>
      <c r="B203" s="40"/>
      <c r="C203" s="41"/>
      <c r="D203" s="237" t="s">
        <v>138</v>
      </c>
      <c r="E203" s="41"/>
      <c r="F203" s="238" t="s">
        <v>259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138</v>
      </c>
      <c r="AU203" s="18" t="s">
        <v>87</v>
      </c>
    </row>
    <row r="204" s="13" customFormat="1">
      <c r="A204" s="13"/>
      <c r="B204" s="239"/>
      <c r="C204" s="240"/>
      <c r="D204" s="232" t="s">
        <v>140</v>
      </c>
      <c r="E204" s="241" t="s">
        <v>1</v>
      </c>
      <c r="F204" s="242" t="s">
        <v>260</v>
      </c>
      <c r="G204" s="240"/>
      <c r="H204" s="243">
        <v>610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140</v>
      </c>
      <c r="AU204" s="249" t="s">
        <v>87</v>
      </c>
      <c r="AV204" s="13" t="s">
        <v>87</v>
      </c>
      <c r="AW204" s="13" t="s">
        <v>34</v>
      </c>
      <c r="AX204" s="13" t="s">
        <v>85</v>
      </c>
      <c r="AY204" s="249" t="s">
        <v>127</v>
      </c>
    </row>
    <row r="205" s="2" customFormat="1" ht="21.75" customHeight="1">
      <c r="A205" s="39"/>
      <c r="B205" s="40"/>
      <c r="C205" s="219" t="s">
        <v>261</v>
      </c>
      <c r="D205" s="219" t="s">
        <v>129</v>
      </c>
      <c r="E205" s="220" t="s">
        <v>262</v>
      </c>
      <c r="F205" s="221" t="s">
        <v>263</v>
      </c>
      <c r="G205" s="222" t="s">
        <v>144</v>
      </c>
      <c r="H205" s="223">
        <v>3</v>
      </c>
      <c r="I205" s="224"/>
      <c r="J205" s="225">
        <f>ROUND(I205*H205,2)</f>
        <v>0</v>
      </c>
      <c r="K205" s="221" t="s">
        <v>133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134</v>
      </c>
      <c r="AT205" s="230" t="s">
        <v>129</v>
      </c>
      <c r="AU205" s="230" t="s">
        <v>87</v>
      </c>
      <c r="AY205" s="18" t="s">
        <v>127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85</v>
      </c>
      <c r="BK205" s="231">
        <f>ROUND(I205*H205,2)</f>
        <v>0</v>
      </c>
      <c r="BL205" s="18" t="s">
        <v>134</v>
      </c>
      <c r="BM205" s="230" t="s">
        <v>264</v>
      </c>
    </row>
    <row r="206" s="2" customFormat="1">
      <c r="A206" s="39"/>
      <c r="B206" s="40"/>
      <c r="C206" s="41"/>
      <c r="D206" s="232" t="s">
        <v>136</v>
      </c>
      <c r="E206" s="41"/>
      <c r="F206" s="233" t="s">
        <v>265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87</v>
      </c>
    </row>
    <row r="207" s="2" customFormat="1">
      <c r="A207" s="39"/>
      <c r="B207" s="40"/>
      <c r="C207" s="41"/>
      <c r="D207" s="237" t="s">
        <v>138</v>
      </c>
      <c r="E207" s="41"/>
      <c r="F207" s="238" t="s">
        <v>266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87</v>
      </c>
    </row>
    <row r="208" s="13" customFormat="1">
      <c r="A208" s="13"/>
      <c r="B208" s="239"/>
      <c r="C208" s="240"/>
      <c r="D208" s="232" t="s">
        <v>140</v>
      </c>
      <c r="E208" s="241" t="s">
        <v>1</v>
      </c>
      <c r="F208" s="242" t="s">
        <v>149</v>
      </c>
      <c r="G208" s="240"/>
      <c r="H208" s="243">
        <v>3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140</v>
      </c>
      <c r="AU208" s="249" t="s">
        <v>87</v>
      </c>
      <c r="AV208" s="13" t="s">
        <v>87</v>
      </c>
      <c r="AW208" s="13" t="s">
        <v>34</v>
      </c>
      <c r="AX208" s="13" t="s">
        <v>85</v>
      </c>
      <c r="AY208" s="249" t="s">
        <v>127</v>
      </c>
    </row>
    <row r="209" s="2" customFormat="1" ht="21.75" customHeight="1">
      <c r="A209" s="39"/>
      <c r="B209" s="40"/>
      <c r="C209" s="219" t="s">
        <v>7</v>
      </c>
      <c r="D209" s="219" t="s">
        <v>129</v>
      </c>
      <c r="E209" s="220" t="s">
        <v>267</v>
      </c>
      <c r="F209" s="221" t="s">
        <v>268</v>
      </c>
      <c r="G209" s="222" t="s">
        <v>144</v>
      </c>
      <c r="H209" s="223">
        <v>4</v>
      </c>
      <c r="I209" s="224"/>
      <c r="J209" s="225">
        <f>ROUND(I209*H209,2)</f>
        <v>0</v>
      </c>
      <c r="K209" s="221" t="s">
        <v>133</v>
      </c>
      <c r="L209" s="45"/>
      <c r="M209" s="226" t="s">
        <v>1</v>
      </c>
      <c r="N209" s="227" t="s">
        <v>42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134</v>
      </c>
      <c r="AT209" s="230" t="s">
        <v>129</v>
      </c>
      <c r="AU209" s="230" t="s">
        <v>87</v>
      </c>
      <c r="AY209" s="18" t="s">
        <v>127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85</v>
      </c>
      <c r="BK209" s="231">
        <f>ROUND(I209*H209,2)</f>
        <v>0</v>
      </c>
      <c r="BL209" s="18" t="s">
        <v>134</v>
      </c>
      <c r="BM209" s="230" t="s">
        <v>269</v>
      </c>
    </row>
    <row r="210" s="2" customFormat="1">
      <c r="A210" s="39"/>
      <c r="B210" s="40"/>
      <c r="C210" s="41"/>
      <c r="D210" s="232" t="s">
        <v>136</v>
      </c>
      <c r="E210" s="41"/>
      <c r="F210" s="233" t="s">
        <v>270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87</v>
      </c>
    </row>
    <row r="211" s="2" customFormat="1">
      <c r="A211" s="39"/>
      <c r="B211" s="40"/>
      <c r="C211" s="41"/>
      <c r="D211" s="237" t="s">
        <v>138</v>
      </c>
      <c r="E211" s="41"/>
      <c r="F211" s="238" t="s">
        <v>271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87</v>
      </c>
    </row>
    <row r="212" s="13" customFormat="1">
      <c r="A212" s="13"/>
      <c r="B212" s="239"/>
      <c r="C212" s="240"/>
      <c r="D212" s="232" t="s">
        <v>140</v>
      </c>
      <c r="E212" s="241" t="s">
        <v>1</v>
      </c>
      <c r="F212" s="242" t="s">
        <v>134</v>
      </c>
      <c r="G212" s="240"/>
      <c r="H212" s="243">
        <v>4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140</v>
      </c>
      <c r="AU212" s="249" t="s">
        <v>87</v>
      </c>
      <c r="AV212" s="13" t="s">
        <v>87</v>
      </c>
      <c r="AW212" s="13" t="s">
        <v>34</v>
      </c>
      <c r="AX212" s="13" t="s">
        <v>85</v>
      </c>
      <c r="AY212" s="249" t="s">
        <v>127</v>
      </c>
    </row>
    <row r="213" s="2" customFormat="1" ht="16.5" customHeight="1">
      <c r="A213" s="39"/>
      <c r="B213" s="40"/>
      <c r="C213" s="219" t="s">
        <v>272</v>
      </c>
      <c r="D213" s="219" t="s">
        <v>129</v>
      </c>
      <c r="E213" s="220" t="s">
        <v>273</v>
      </c>
      <c r="F213" s="221" t="s">
        <v>274</v>
      </c>
      <c r="G213" s="222" t="s">
        <v>228</v>
      </c>
      <c r="H213" s="223">
        <v>236</v>
      </c>
      <c r="I213" s="224"/>
      <c r="J213" s="225">
        <f>ROUND(I213*H213,2)</f>
        <v>0</v>
      </c>
      <c r="K213" s="221" t="s">
        <v>133</v>
      </c>
      <c r="L213" s="45"/>
      <c r="M213" s="226" t="s">
        <v>1</v>
      </c>
      <c r="N213" s="227" t="s">
        <v>42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134</v>
      </c>
      <c r="AT213" s="230" t="s">
        <v>129</v>
      </c>
      <c r="AU213" s="230" t="s">
        <v>87</v>
      </c>
      <c r="AY213" s="18" t="s">
        <v>127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134</v>
      </c>
      <c r="BM213" s="230" t="s">
        <v>275</v>
      </c>
    </row>
    <row r="214" s="2" customFormat="1">
      <c r="A214" s="39"/>
      <c r="B214" s="40"/>
      <c r="C214" s="41"/>
      <c r="D214" s="232" t="s">
        <v>136</v>
      </c>
      <c r="E214" s="41"/>
      <c r="F214" s="233" t="s">
        <v>276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87</v>
      </c>
    </row>
    <row r="215" s="2" customFormat="1">
      <c r="A215" s="39"/>
      <c r="B215" s="40"/>
      <c r="C215" s="41"/>
      <c r="D215" s="237" t="s">
        <v>138</v>
      </c>
      <c r="E215" s="41"/>
      <c r="F215" s="238" t="s">
        <v>277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87</v>
      </c>
    </row>
    <row r="216" s="13" customFormat="1">
      <c r="A216" s="13"/>
      <c r="B216" s="239"/>
      <c r="C216" s="240"/>
      <c r="D216" s="232" t="s">
        <v>140</v>
      </c>
      <c r="E216" s="241" t="s">
        <v>1</v>
      </c>
      <c r="F216" s="242" t="s">
        <v>278</v>
      </c>
      <c r="G216" s="240"/>
      <c r="H216" s="243">
        <v>181.80000000000001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140</v>
      </c>
      <c r="AU216" s="249" t="s">
        <v>87</v>
      </c>
      <c r="AV216" s="13" t="s">
        <v>87</v>
      </c>
      <c r="AW216" s="13" t="s">
        <v>34</v>
      </c>
      <c r="AX216" s="13" t="s">
        <v>77</v>
      </c>
      <c r="AY216" s="249" t="s">
        <v>127</v>
      </c>
    </row>
    <row r="217" s="13" customFormat="1">
      <c r="A217" s="13"/>
      <c r="B217" s="239"/>
      <c r="C217" s="240"/>
      <c r="D217" s="232" t="s">
        <v>140</v>
      </c>
      <c r="E217" s="241" t="s">
        <v>1</v>
      </c>
      <c r="F217" s="242" t="s">
        <v>279</v>
      </c>
      <c r="G217" s="240"/>
      <c r="H217" s="243">
        <v>54.200000000000003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140</v>
      </c>
      <c r="AU217" s="249" t="s">
        <v>87</v>
      </c>
      <c r="AV217" s="13" t="s">
        <v>87</v>
      </c>
      <c r="AW217" s="13" t="s">
        <v>34</v>
      </c>
      <c r="AX217" s="13" t="s">
        <v>77</v>
      </c>
      <c r="AY217" s="249" t="s">
        <v>127</v>
      </c>
    </row>
    <row r="218" s="14" customFormat="1">
      <c r="A218" s="14"/>
      <c r="B218" s="250"/>
      <c r="C218" s="251"/>
      <c r="D218" s="232" t="s">
        <v>140</v>
      </c>
      <c r="E218" s="252" t="s">
        <v>1</v>
      </c>
      <c r="F218" s="253" t="s">
        <v>234</v>
      </c>
      <c r="G218" s="251"/>
      <c r="H218" s="254">
        <v>236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140</v>
      </c>
      <c r="AU218" s="260" t="s">
        <v>87</v>
      </c>
      <c r="AV218" s="14" t="s">
        <v>134</v>
      </c>
      <c r="AW218" s="14" t="s">
        <v>34</v>
      </c>
      <c r="AX218" s="14" t="s">
        <v>85</v>
      </c>
      <c r="AY218" s="260" t="s">
        <v>127</v>
      </c>
    </row>
    <row r="219" s="2" customFormat="1" ht="16.5" customHeight="1">
      <c r="A219" s="39"/>
      <c r="B219" s="40"/>
      <c r="C219" s="219" t="s">
        <v>280</v>
      </c>
      <c r="D219" s="219" t="s">
        <v>129</v>
      </c>
      <c r="E219" s="220" t="s">
        <v>281</v>
      </c>
      <c r="F219" s="221" t="s">
        <v>282</v>
      </c>
      <c r="G219" s="222" t="s">
        <v>228</v>
      </c>
      <c r="H219" s="223">
        <v>236</v>
      </c>
      <c r="I219" s="224"/>
      <c r="J219" s="225">
        <f>ROUND(I219*H219,2)</f>
        <v>0</v>
      </c>
      <c r="K219" s="221" t="s">
        <v>133</v>
      </c>
      <c r="L219" s="45"/>
      <c r="M219" s="226" t="s">
        <v>1</v>
      </c>
      <c r="N219" s="227" t="s">
        <v>42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134</v>
      </c>
      <c r="AT219" s="230" t="s">
        <v>129</v>
      </c>
      <c r="AU219" s="230" t="s">
        <v>87</v>
      </c>
      <c r="AY219" s="18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85</v>
      </c>
      <c r="BK219" s="231">
        <f>ROUND(I219*H219,2)</f>
        <v>0</v>
      </c>
      <c r="BL219" s="18" t="s">
        <v>134</v>
      </c>
      <c r="BM219" s="230" t="s">
        <v>283</v>
      </c>
    </row>
    <row r="220" s="2" customFormat="1">
      <c r="A220" s="39"/>
      <c r="B220" s="40"/>
      <c r="C220" s="41"/>
      <c r="D220" s="232" t="s">
        <v>136</v>
      </c>
      <c r="E220" s="41"/>
      <c r="F220" s="233" t="s">
        <v>284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87</v>
      </c>
    </row>
    <row r="221" s="2" customFormat="1">
      <c r="A221" s="39"/>
      <c r="B221" s="40"/>
      <c r="C221" s="41"/>
      <c r="D221" s="237" t="s">
        <v>138</v>
      </c>
      <c r="E221" s="41"/>
      <c r="F221" s="238" t="s">
        <v>285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87</v>
      </c>
    </row>
    <row r="222" s="13" customFormat="1">
      <c r="A222" s="13"/>
      <c r="B222" s="239"/>
      <c r="C222" s="240"/>
      <c r="D222" s="232" t="s">
        <v>140</v>
      </c>
      <c r="E222" s="241" t="s">
        <v>1</v>
      </c>
      <c r="F222" s="242" t="s">
        <v>286</v>
      </c>
      <c r="G222" s="240"/>
      <c r="H222" s="243">
        <v>236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140</v>
      </c>
      <c r="AU222" s="249" t="s">
        <v>87</v>
      </c>
      <c r="AV222" s="13" t="s">
        <v>87</v>
      </c>
      <c r="AW222" s="13" t="s">
        <v>34</v>
      </c>
      <c r="AX222" s="13" t="s">
        <v>85</v>
      </c>
      <c r="AY222" s="249" t="s">
        <v>127</v>
      </c>
    </row>
    <row r="223" s="2" customFormat="1" ht="21.75" customHeight="1">
      <c r="A223" s="39"/>
      <c r="B223" s="40"/>
      <c r="C223" s="219" t="s">
        <v>287</v>
      </c>
      <c r="D223" s="219" t="s">
        <v>129</v>
      </c>
      <c r="E223" s="220" t="s">
        <v>288</v>
      </c>
      <c r="F223" s="221" t="s">
        <v>289</v>
      </c>
      <c r="G223" s="222" t="s">
        <v>228</v>
      </c>
      <c r="H223" s="223">
        <v>912.29999999999995</v>
      </c>
      <c r="I223" s="224"/>
      <c r="J223" s="225">
        <f>ROUND(I223*H223,2)</f>
        <v>0</v>
      </c>
      <c r="K223" s="221" t="s">
        <v>133</v>
      </c>
      <c r="L223" s="45"/>
      <c r="M223" s="226" t="s">
        <v>1</v>
      </c>
      <c r="N223" s="227" t="s">
        <v>42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134</v>
      </c>
      <c r="AT223" s="230" t="s">
        <v>129</v>
      </c>
      <c r="AU223" s="230" t="s">
        <v>87</v>
      </c>
      <c r="AY223" s="18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85</v>
      </c>
      <c r="BK223" s="231">
        <f>ROUND(I223*H223,2)</f>
        <v>0</v>
      </c>
      <c r="BL223" s="18" t="s">
        <v>134</v>
      </c>
      <c r="BM223" s="230" t="s">
        <v>290</v>
      </c>
    </row>
    <row r="224" s="2" customFormat="1">
      <c r="A224" s="39"/>
      <c r="B224" s="40"/>
      <c r="C224" s="41"/>
      <c r="D224" s="232" t="s">
        <v>136</v>
      </c>
      <c r="E224" s="41"/>
      <c r="F224" s="233" t="s">
        <v>291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87</v>
      </c>
    </row>
    <row r="225" s="2" customFormat="1">
      <c r="A225" s="39"/>
      <c r="B225" s="40"/>
      <c r="C225" s="41"/>
      <c r="D225" s="237" t="s">
        <v>138</v>
      </c>
      <c r="E225" s="41"/>
      <c r="F225" s="238" t="s">
        <v>292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138</v>
      </c>
      <c r="AU225" s="18" t="s">
        <v>87</v>
      </c>
    </row>
    <row r="226" s="13" customFormat="1">
      <c r="A226" s="13"/>
      <c r="B226" s="239"/>
      <c r="C226" s="240"/>
      <c r="D226" s="232" t="s">
        <v>140</v>
      </c>
      <c r="E226" s="241" t="s">
        <v>1</v>
      </c>
      <c r="F226" s="242" t="s">
        <v>293</v>
      </c>
      <c r="G226" s="240"/>
      <c r="H226" s="243">
        <v>183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140</v>
      </c>
      <c r="AU226" s="249" t="s">
        <v>87</v>
      </c>
      <c r="AV226" s="13" t="s">
        <v>87</v>
      </c>
      <c r="AW226" s="13" t="s">
        <v>34</v>
      </c>
      <c r="AX226" s="13" t="s">
        <v>77</v>
      </c>
      <c r="AY226" s="249" t="s">
        <v>127</v>
      </c>
    </row>
    <row r="227" s="13" customFormat="1">
      <c r="A227" s="13"/>
      <c r="B227" s="239"/>
      <c r="C227" s="240"/>
      <c r="D227" s="232" t="s">
        <v>140</v>
      </c>
      <c r="E227" s="241" t="s">
        <v>1</v>
      </c>
      <c r="F227" s="242" t="s">
        <v>294</v>
      </c>
      <c r="G227" s="240"/>
      <c r="H227" s="243">
        <v>192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140</v>
      </c>
      <c r="AU227" s="249" t="s">
        <v>87</v>
      </c>
      <c r="AV227" s="13" t="s">
        <v>87</v>
      </c>
      <c r="AW227" s="13" t="s">
        <v>34</v>
      </c>
      <c r="AX227" s="13" t="s">
        <v>77</v>
      </c>
      <c r="AY227" s="249" t="s">
        <v>127</v>
      </c>
    </row>
    <row r="228" s="13" customFormat="1">
      <c r="A228" s="13"/>
      <c r="B228" s="239"/>
      <c r="C228" s="240"/>
      <c r="D228" s="232" t="s">
        <v>140</v>
      </c>
      <c r="E228" s="241" t="s">
        <v>1</v>
      </c>
      <c r="F228" s="242" t="s">
        <v>295</v>
      </c>
      <c r="G228" s="240"/>
      <c r="H228" s="243">
        <v>595.20000000000005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140</v>
      </c>
      <c r="AU228" s="249" t="s">
        <v>87</v>
      </c>
      <c r="AV228" s="13" t="s">
        <v>87</v>
      </c>
      <c r="AW228" s="13" t="s">
        <v>34</v>
      </c>
      <c r="AX228" s="13" t="s">
        <v>77</v>
      </c>
      <c r="AY228" s="249" t="s">
        <v>127</v>
      </c>
    </row>
    <row r="229" s="13" customFormat="1">
      <c r="A229" s="13"/>
      <c r="B229" s="239"/>
      <c r="C229" s="240"/>
      <c r="D229" s="232" t="s">
        <v>140</v>
      </c>
      <c r="E229" s="241" t="s">
        <v>1</v>
      </c>
      <c r="F229" s="242" t="s">
        <v>296</v>
      </c>
      <c r="G229" s="240"/>
      <c r="H229" s="243">
        <v>7.2000000000000002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140</v>
      </c>
      <c r="AU229" s="249" t="s">
        <v>87</v>
      </c>
      <c r="AV229" s="13" t="s">
        <v>87</v>
      </c>
      <c r="AW229" s="13" t="s">
        <v>34</v>
      </c>
      <c r="AX229" s="13" t="s">
        <v>77</v>
      </c>
      <c r="AY229" s="249" t="s">
        <v>127</v>
      </c>
    </row>
    <row r="230" s="13" customFormat="1">
      <c r="A230" s="13"/>
      <c r="B230" s="239"/>
      <c r="C230" s="240"/>
      <c r="D230" s="232" t="s">
        <v>140</v>
      </c>
      <c r="E230" s="241" t="s">
        <v>1</v>
      </c>
      <c r="F230" s="242" t="s">
        <v>297</v>
      </c>
      <c r="G230" s="240"/>
      <c r="H230" s="243">
        <v>-65.099999999999994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140</v>
      </c>
      <c r="AU230" s="249" t="s">
        <v>87</v>
      </c>
      <c r="AV230" s="13" t="s">
        <v>87</v>
      </c>
      <c r="AW230" s="13" t="s">
        <v>34</v>
      </c>
      <c r="AX230" s="13" t="s">
        <v>77</v>
      </c>
      <c r="AY230" s="249" t="s">
        <v>127</v>
      </c>
    </row>
    <row r="231" s="14" customFormat="1">
      <c r="A231" s="14"/>
      <c r="B231" s="250"/>
      <c r="C231" s="251"/>
      <c r="D231" s="232" t="s">
        <v>140</v>
      </c>
      <c r="E231" s="252" t="s">
        <v>1</v>
      </c>
      <c r="F231" s="253" t="s">
        <v>234</v>
      </c>
      <c r="G231" s="251"/>
      <c r="H231" s="254">
        <v>912.30000000000007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140</v>
      </c>
      <c r="AU231" s="260" t="s">
        <v>87</v>
      </c>
      <c r="AV231" s="14" t="s">
        <v>134</v>
      </c>
      <c r="AW231" s="14" t="s">
        <v>34</v>
      </c>
      <c r="AX231" s="14" t="s">
        <v>85</v>
      </c>
      <c r="AY231" s="260" t="s">
        <v>127</v>
      </c>
    </row>
    <row r="232" s="2" customFormat="1" ht="16.5" customHeight="1">
      <c r="A232" s="39"/>
      <c r="B232" s="40"/>
      <c r="C232" s="219" t="s">
        <v>298</v>
      </c>
      <c r="D232" s="219" t="s">
        <v>129</v>
      </c>
      <c r="E232" s="220" t="s">
        <v>299</v>
      </c>
      <c r="F232" s="221" t="s">
        <v>300</v>
      </c>
      <c r="G232" s="222" t="s">
        <v>301</v>
      </c>
      <c r="H232" s="223">
        <v>1642.1400000000001</v>
      </c>
      <c r="I232" s="224"/>
      <c r="J232" s="225">
        <f>ROUND(I232*H232,2)</f>
        <v>0</v>
      </c>
      <c r="K232" s="221" t="s">
        <v>133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134</v>
      </c>
      <c r="AT232" s="230" t="s">
        <v>129</v>
      </c>
      <c r="AU232" s="230" t="s">
        <v>87</v>
      </c>
      <c r="AY232" s="18" t="s">
        <v>127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134</v>
      </c>
      <c r="BM232" s="230" t="s">
        <v>302</v>
      </c>
    </row>
    <row r="233" s="2" customFormat="1">
      <c r="A233" s="39"/>
      <c r="B233" s="40"/>
      <c r="C233" s="41"/>
      <c r="D233" s="232" t="s">
        <v>136</v>
      </c>
      <c r="E233" s="41"/>
      <c r="F233" s="233" t="s">
        <v>303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136</v>
      </c>
      <c r="AU233" s="18" t="s">
        <v>87</v>
      </c>
    </row>
    <row r="234" s="2" customFormat="1">
      <c r="A234" s="39"/>
      <c r="B234" s="40"/>
      <c r="C234" s="41"/>
      <c r="D234" s="237" t="s">
        <v>138</v>
      </c>
      <c r="E234" s="41"/>
      <c r="F234" s="238" t="s">
        <v>304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138</v>
      </c>
      <c r="AU234" s="18" t="s">
        <v>87</v>
      </c>
    </row>
    <row r="235" s="13" customFormat="1">
      <c r="A235" s="13"/>
      <c r="B235" s="239"/>
      <c r="C235" s="240"/>
      <c r="D235" s="232" t="s">
        <v>140</v>
      </c>
      <c r="E235" s="241" t="s">
        <v>1</v>
      </c>
      <c r="F235" s="242" t="s">
        <v>305</v>
      </c>
      <c r="G235" s="240"/>
      <c r="H235" s="243">
        <v>1642.1400000000001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140</v>
      </c>
      <c r="AU235" s="249" t="s">
        <v>87</v>
      </c>
      <c r="AV235" s="13" t="s">
        <v>87</v>
      </c>
      <c r="AW235" s="13" t="s">
        <v>34</v>
      </c>
      <c r="AX235" s="13" t="s">
        <v>85</v>
      </c>
      <c r="AY235" s="249" t="s">
        <v>127</v>
      </c>
    </row>
    <row r="236" s="2" customFormat="1" ht="16.5" customHeight="1">
      <c r="A236" s="39"/>
      <c r="B236" s="40"/>
      <c r="C236" s="219" t="s">
        <v>306</v>
      </c>
      <c r="D236" s="219" t="s">
        <v>129</v>
      </c>
      <c r="E236" s="220" t="s">
        <v>307</v>
      </c>
      <c r="F236" s="221" t="s">
        <v>308</v>
      </c>
      <c r="G236" s="222" t="s">
        <v>228</v>
      </c>
      <c r="H236" s="223">
        <v>912.29999999999995</v>
      </c>
      <c r="I236" s="224"/>
      <c r="J236" s="225">
        <f>ROUND(I236*H236,2)</f>
        <v>0</v>
      </c>
      <c r="K236" s="221" t="s">
        <v>133</v>
      </c>
      <c r="L236" s="45"/>
      <c r="M236" s="226" t="s">
        <v>1</v>
      </c>
      <c r="N236" s="227" t="s">
        <v>42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134</v>
      </c>
      <c r="AT236" s="230" t="s">
        <v>129</v>
      </c>
      <c r="AU236" s="230" t="s">
        <v>87</v>
      </c>
      <c r="AY236" s="18" t="s">
        <v>127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85</v>
      </c>
      <c r="BK236" s="231">
        <f>ROUND(I236*H236,2)</f>
        <v>0</v>
      </c>
      <c r="BL236" s="18" t="s">
        <v>134</v>
      </c>
      <c r="BM236" s="230" t="s">
        <v>309</v>
      </c>
    </row>
    <row r="237" s="2" customFormat="1">
      <c r="A237" s="39"/>
      <c r="B237" s="40"/>
      <c r="C237" s="41"/>
      <c r="D237" s="232" t="s">
        <v>136</v>
      </c>
      <c r="E237" s="41"/>
      <c r="F237" s="233" t="s">
        <v>310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136</v>
      </c>
      <c r="AU237" s="18" t="s">
        <v>87</v>
      </c>
    </row>
    <row r="238" s="2" customFormat="1">
      <c r="A238" s="39"/>
      <c r="B238" s="40"/>
      <c r="C238" s="41"/>
      <c r="D238" s="237" t="s">
        <v>138</v>
      </c>
      <c r="E238" s="41"/>
      <c r="F238" s="238" t="s">
        <v>311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87</v>
      </c>
    </row>
    <row r="239" s="13" customFormat="1">
      <c r="A239" s="13"/>
      <c r="B239" s="239"/>
      <c r="C239" s="240"/>
      <c r="D239" s="232" t="s">
        <v>140</v>
      </c>
      <c r="E239" s="241" t="s">
        <v>1</v>
      </c>
      <c r="F239" s="242" t="s">
        <v>312</v>
      </c>
      <c r="G239" s="240"/>
      <c r="H239" s="243">
        <v>912.29999999999995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140</v>
      </c>
      <c r="AU239" s="249" t="s">
        <v>87</v>
      </c>
      <c r="AV239" s="13" t="s">
        <v>87</v>
      </c>
      <c r="AW239" s="13" t="s">
        <v>34</v>
      </c>
      <c r="AX239" s="13" t="s">
        <v>85</v>
      </c>
      <c r="AY239" s="249" t="s">
        <v>127</v>
      </c>
    </row>
    <row r="240" s="2" customFormat="1" ht="16.5" customHeight="1">
      <c r="A240" s="39"/>
      <c r="B240" s="40"/>
      <c r="C240" s="219" t="s">
        <v>313</v>
      </c>
      <c r="D240" s="219" t="s">
        <v>129</v>
      </c>
      <c r="E240" s="220" t="s">
        <v>314</v>
      </c>
      <c r="F240" s="221" t="s">
        <v>315</v>
      </c>
      <c r="G240" s="222" t="s">
        <v>228</v>
      </c>
      <c r="H240" s="223">
        <v>70.5</v>
      </c>
      <c r="I240" s="224"/>
      <c r="J240" s="225">
        <f>ROUND(I240*H240,2)</f>
        <v>0</v>
      </c>
      <c r="K240" s="221" t="s">
        <v>133</v>
      </c>
      <c r="L240" s="45"/>
      <c r="M240" s="226" t="s">
        <v>1</v>
      </c>
      <c r="N240" s="227" t="s">
        <v>42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134</v>
      </c>
      <c r="AT240" s="230" t="s">
        <v>129</v>
      </c>
      <c r="AU240" s="230" t="s">
        <v>87</v>
      </c>
      <c r="AY240" s="18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85</v>
      </c>
      <c r="BK240" s="231">
        <f>ROUND(I240*H240,2)</f>
        <v>0</v>
      </c>
      <c r="BL240" s="18" t="s">
        <v>134</v>
      </c>
      <c r="BM240" s="230" t="s">
        <v>316</v>
      </c>
    </row>
    <row r="241" s="2" customFormat="1">
      <c r="A241" s="39"/>
      <c r="B241" s="40"/>
      <c r="C241" s="41"/>
      <c r="D241" s="232" t="s">
        <v>136</v>
      </c>
      <c r="E241" s="41"/>
      <c r="F241" s="233" t="s">
        <v>317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87</v>
      </c>
    </row>
    <row r="242" s="2" customFormat="1">
      <c r="A242" s="39"/>
      <c r="B242" s="40"/>
      <c r="C242" s="41"/>
      <c r="D242" s="237" t="s">
        <v>138</v>
      </c>
      <c r="E242" s="41"/>
      <c r="F242" s="238" t="s">
        <v>318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138</v>
      </c>
      <c r="AU242" s="18" t="s">
        <v>87</v>
      </c>
    </row>
    <row r="243" s="13" customFormat="1">
      <c r="A243" s="13"/>
      <c r="B243" s="239"/>
      <c r="C243" s="240"/>
      <c r="D243" s="232" t="s">
        <v>140</v>
      </c>
      <c r="E243" s="241" t="s">
        <v>1</v>
      </c>
      <c r="F243" s="242" t="s">
        <v>319</v>
      </c>
      <c r="G243" s="240"/>
      <c r="H243" s="243">
        <v>5.4000000000000004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140</v>
      </c>
      <c r="AU243" s="249" t="s">
        <v>87</v>
      </c>
      <c r="AV243" s="13" t="s">
        <v>87</v>
      </c>
      <c r="AW243" s="13" t="s">
        <v>34</v>
      </c>
      <c r="AX243" s="13" t="s">
        <v>77</v>
      </c>
      <c r="AY243" s="249" t="s">
        <v>127</v>
      </c>
    </row>
    <row r="244" s="13" customFormat="1">
      <c r="A244" s="13"/>
      <c r="B244" s="239"/>
      <c r="C244" s="240"/>
      <c r="D244" s="232" t="s">
        <v>140</v>
      </c>
      <c r="E244" s="241" t="s">
        <v>1</v>
      </c>
      <c r="F244" s="242" t="s">
        <v>320</v>
      </c>
      <c r="G244" s="240"/>
      <c r="H244" s="243">
        <v>65.099999999999994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140</v>
      </c>
      <c r="AU244" s="249" t="s">
        <v>87</v>
      </c>
      <c r="AV244" s="13" t="s">
        <v>87</v>
      </c>
      <c r="AW244" s="13" t="s">
        <v>34</v>
      </c>
      <c r="AX244" s="13" t="s">
        <v>77</v>
      </c>
      <c r="AY244" s="249" t="s">
        <v>127</v>
      </c>
    </row>
    <row r="245" s="14" customFormat="1">
      <c r="A245" s="14"/>
      <c r="B245" s="250"/>
      <c r="C245" s="251"/>
      <c r="D245" s="232" t="s">
        <v>140</v>
      </c>
      <c r="E245" s="252" t="s">
        <v>1</v>
      </c>
      <c r="F245" s="253" t="s">
        <v>234</v>
      </c>
      <c r="G245" s="251"/>
      <c r="H245" s="254">
        <v>70.5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140</v>
      </c>
      <c r="AU245" s="260" t="s">
        <v>87</v>
      </c>
      <c r="AV245" s="14" t="s">
        <v>134</v>
      </c>
      <c r="AW245" s="14" t="s">
        <v>34</v>
      </c>
      <c r="AX245" s="14" t="s">
        <v>85</v>
      </c>
      <c r="AY245" s="260" t="s">
        <v>127</v>
      </c>
    </row>
    <row r="246" s="2" customFormat="1" ht="16.5" customHeight="1">
      <c r="A246" s="39"/>
      <c r="B246" s="40"/>
      <c r="C246" s="261" t="s">
        <v>321</v>
      </c>
      <c r="D246" s="261" t="s">
        <v>322</v>
      </c>
      <c r="E246" s="262" t="s">
        <v>323</v>
      </c>
      <c r="F246" s="263" t="s">
        <v>324</v>
      </c>
      <c r="G246" s="264" t="s">
        <v>301</v>
      </c>
      <c r="H246" s="265">
        <v>10.800000000000001</v>
      </c>
      <c r="I246" s="266"/>
      <c r="J246" s="267">
        <f>ROUND(I246*H246,2)</f>
        <v>0</v>
      </c>
      <c r="K246" s="263" t="s">
        <v>133</v>
      </c>
      <c r="L246" s="268"/>
      <c r="M246" s="269" t="s">
        <v>1</v>
      </c>
      <c r="N246" s="270" t="s">
        <v>42</v>
      </c>
      <c r="O246" s="92"/>
      <c r="P246" s="228">
        <f>O246*H246</f>
        <v>0</v>
      </c>
      <c r="Q246" s="228">
        <v>1</v>
      </c>
      <c r="R246" s="228">
        <f>Q246*H246</f>
        <v>10.800000000000001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176</v>
      </c>
      <c r="AT246" s="230" t="s">
        <v>322</v>
      </c>
      <c r="AU246" s="230" t="s">
        <v>87</v>
      </c>
      <c r="AY246" s="18" t="s">
        <v>127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85</v>
      </c>
      <c r="BK246" s="231">
        <f>ROUND(I246*H246,2)</f>
        <v>0</v>
      </c>
      <c r="BL246" s="18" t="s">
        <v>134</v>
      </c>
      <c r="BM246" s="230" t="s">
        <v>325</v>
      </c>
    </row>
    <row r="247" s="2" customFormat="1">
      <c r="A247" s="39"/>
      <c r="B247" s="40"/>
      <c r="C247" s="41"/>
      <c r="D247" s="232" t="s">
        <v>136</v>
      </c>
      <c r="E247" s="41"/>
      <c r="F247" s="233" t="s">
        <v>324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136</v>
      </c>
      <c r="AU247" s="18" t="s">
        <v>87</v>
      </c>
    </row>
    <row r="248" s="13" customFormat="1">
      <c r="A248" s="13"/>
      <c r="B248" s="239"/>
      <c r="C248" s="240"/>
      <c r="D248" s="232" t="s">
        <v>140</v>
      </c>
      <c r="E248" s="241" t="s">
        <v>1</v>
      </c>
      <c r="F248" s="242" t="s">
        <v>326</v>
      </c>
      <c r="G248" s="240"/>
      <c r="H248" s="243">
        <v>10.800000000000001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140</v>
      </c>
      <c r="AU248" s="249" t="s">
        <v>87</v>
      </c>
      <c r="AV248" s="13" t="s">
        <v>87</v>
      </c>
      <c r="AW248" s="13" t="s">
        <v>34</v>
      </c>
      <c r="AX248" s="13" t="s">
        <v>85</v>
      </c>
      <c r="AY248" s="249" t="s">
        <v>127</v>
      </c>
    </row>
    <row r="249" s="2" customFormat="1" ht="16.5" customHeight="1">
      <c r="A249" s="39"/>
      <c r="B249" s="40"/>
      <c r="C249" s="219" t="s">
        <v>327</v>
      </c>
      <c r="D249" s="219" t="s">
        <v>129</v>
      </c>
      <c r="E249" s="220" t="s">
        <v>328</v>
      </c>
      <c r="F249" s="221" t="s">
        <v>329</v>
      </c>
      <c r="G249" s="222" t="s">
        <v>228</v>
      </c>
      <c r="H249" s="223">
        <v>0.54000000000000004</v>
      </c>
      <c r="I249" s="224"/>
      <c r="J249" s="225">
        <f>ROUND(I249*H249,2)</f>
        <v>0</v>
      </c>
      <c r="K249" s="221" t="s">
        <v>133</v>
      </c>
      <c r="L249" s="45"/>
      <c r="M249" s="226" t="s">
        <v>1</v>
      </c>
      <c r="N249" s="227" t="s">
        <v>42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134</v>
      </c>
      <c r="AT249" s="230" t="s">
        <v>129</v>
      </c>
      <c r="AU249" s="230" t="s">
        <v>87</v>
      </c>
      <c r="AY249" s="18" t="s">
        <v>127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134</v>
      </c>
      <c r="BM249" s="230" t="s">
        <v>330</v>
      </c>
    </row>
    <row r="250" s="2" customFormat="1">
      <c r="A250" s="39"/>
      <c r="B250" s="40"/>
      <c r="C250" s="41"/>
      <c r="D250" s="232" t="s">
        <v>136</v>
      </c>
      <c r="E250" s="41"/>
      <c r="F250" s="233" t="s">
        <v>331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87</v>
      </c>
    </row>
    <row r="251" s="2" customFormat="1">
      <c r="A251" s="39"/>
      <c r="B251" s="40"/>
      <c r="C251" s="41"/>
      <c r="D251" s="237" t="s">
        <v>138</v>
      </c>
      <c r="E251" s="41"/>
      <c r="F251" s="238" t="s">
        <v>332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87</v>
      </c>
    </row>
    <row r="252" s="13" customFormat="1">
      <c r="A252" s="13"/>
      <c r="B252" s="239"/>
      <c r="C252" s="240"/>
      <c r="D252" s="232" t="s">
        <v>140</v>
      </c>
      <c r="E252" s="241" t="s">
        <v>1</v>
      </c>
      <c r="F252" s="242" t="s">
        <v>333</v>
      </c>
      <c r="G252" s="240"/>
      <c r="H252" s="243">
        <v>0.54000000000000004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140</v>
      </c>
      <c r="AU252" s="249" t="s">
        <v>87</v>
      </c>
      <c r="AV252" s="13" t="s">
        <v>87</v>
      </c>
      <c r="AW252" s="13" t="s">
        <v>34</v>
      </c>
      <c r="AX252" s="13" t="s">
        <v>85</v>
      </c>
      <c r="AY252" s="249" t="s">
        <v>127</v>
      </c>
    </row>
    <row r="253" s="2" customFormat="1" ht="16.5" customHeight="1">
      <c r="A253" s="39"/>
      <c r="B253" s="40"/>
      <c r="C253" s="261" t="s">
        <v>334</v>
      </c>
      <c r="D253" s="261" t="s">
        <v>322</v>
      </c>
      <c r="E253" s="262" t="s">
        <v>335</v>
      </c>
      <c r="F253" s="263" t="s">
        <v>336</v>
      </c>
      <c r="G253" s="264" t="s">
        <v>301</v>
      </c>
      <c r="H253" s="265">
        <v>1.8</v>
      </c>
      <c r="I253" s="266"/>
      <c r="J253" s="267">
        <f>ROUND(I253*H253,2)</f>
        <v>0</v>
      </c>
      <c r="K253" s="263" t="s">
        <v>133</v>
      </c>
      <c r="L253" s="268"/>
      <c r="M253" s="269" t="s">
        <v>1</v>
      </c>
      <c r="N253" s="270" t="s">
        <v>42</v>
      </c>
      <c r="O253" s="92"/>
      <c r="P253" s="228">
        <f>O253*H253</f>
        <v>0</v>
      </c>
      <c r="Q253" s="228">
        <v>1</v>
      </c>
      <c r="R253" s="228">
        <f>Q253*H253</f>
        <v>1.8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176</v>
      </c>
      <c r="AT253" s="230" t="s">
        <v>322</v>
      </c>
      <c r="AU253" s="230" t="s">
        <v>87</v>
      </c>
      <c r="AY253" s="18" t="s">
        <v>127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134</v>
      </c>
      <c r="BM253" s="230" t="s">
        <v>337</v>
      </c>
    </row>
    <row r="254" s="2" customFormat="1">
      <c r="A254" s="39"/>
      <c r="B254" s="40"/>
      <c r="C254" s="41"/>
      <c r="D254" s="232" t="s">
        <v>136</v>
      </c>
      <c r="E254" s="41"/>
      <c r="F254" s="233" t="s">
        <v>336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136</v>
      </c>
      <c r="AU254" s="18" t="s">
        <v>87</v>
      </c>
    </row>
    <row r="255" s="13" customFormat="1">
      <c r="A255" s="13"/>
      <c r="B255" s="239"/>
      <c r="C255" s="240"/>
      <c r="D255" s="232" t="s">
        <v>140</v>
      </c>
      <c r="E255" s="241" t="s">
        <v>1</v>
      </c>
      <c r="F255" s="242" t="s">
        <v>338</v>
      </c>
      <c r="G255" s="240"/>
      <c r="H255" s="243">
        <v>0.71999999999999997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140</v>
      </c>
      <c r="AU255" s="249" t="s">
        <v>87</v>
      </c>
      <c r="AV255" s="13" t="s">
        <v>87</v>
      </c>
      <c r="AW255" s="13" t="s">
        <v>34</v>
      </c>
      <c r="AX255" s="13" t="s">
        <v>77</v>
      </c>
      <c r="AY255" s="249" t="s">
        <v>127</v>
      </c>
    </row>
    <row r="256" s="13" customFormat="1">
      <c r="A256" s="13"/>
      <c r="B256" s="239"/>
      <c r="C256" s="240"/>
      <c r="D256" s="232" t="s">
        <v>140</v>
      </c>
      <c r="E256" s="241" t="s">
        <v>1</v>
      </c>
      <c r="F256" s="242" t="s">
        <v>339</v>
      </c>
      <c r="G256" s="240"/>
      <c r="H256" s="243">
        <v>1.0800000000000001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140</v>
      </c>
      <c r="AU256" s="249" t="s">
        <v>87</v>
      </c>
      <c r="AV256" s="13" t="s">
        <v>87</v>
      </c>
      <c r="AW256" s="13" t="s">
        <v>34</v>
      </c>
      <c r="AX256" s="13" t="s">
        <v>77</v>
      </c>
      <c r="AY256" s="249" t="s">
        <v>127</v>
      </c>
    </row>
    <row r="257" s="14" customFormat="1">
      <c r="A257" s="14"/>
      <c r="B257" s="250"/>
      <c r="C257" s="251"/>
      <c r="D257" s="232" t="s">
        <v>140</v>
      </c>
      <c r="E257" s="252" t="s">
        <v>1</v>
      </c>
      <c r="F257" s="253" t="s">
        <v>234</v>
      </c>
      <c r="G257" s="251"/>
      <c r="H257" s="254">
        <v>1.8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0" t="s">
        <v>140</v>
      </c>
      <c r="AU257" s="260" t="s">
        <v>87</v>
      </c>
      <c r="AV257" s="14" t="s">
        <v>134</v>
      </c>
      <c r="AW257" s="14" t="s">
        <v>34</v>
      </c>
      <c r="AX257" s="14" t="s">
        <v>85</v>
      </c>
      <c r="AY257" s="260" t="s">
        <v>127</v>
      </c>
    </row>
    <row r="258" s="2" customFormat="1" ht="16.5" customHeight="1">
      <c r="A258" s="39"/>
      <c r="B258" s="40"/>
      <c r="C258" s="219" t="s">
        <v>340</v>
      </c>
      <c r="D258" s="219" t="s">
        <v>129</v>
      </c>
      <c r="E258" s="220" t="s">
        <v>341</v>
      </c>
      <c r="F258" s="221" t="s">
        <v>342</v>
      </c>
      <c r="G258" s="222" t="s">
        <v>132</v>
      </c>
      <c r="H258" s="223">
        <v>606</v>
      </c>
      <c r="I258" s="224"/>
      <c r="J258" s="225">
        <f>ROUND(I258*H258,2)</f>
        <v>0</v>
      </c>
      <c r="K258" s="221" t="s">
        <v>133</v>
      </c>
      <c r="L258" s="45"/>
      <c r="M258" s="226" t="s">
        <v>1</v>
      </c>
      <c r="N258" s="227" t="s">
        <v>42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134</v>
      </c>
      <c r="AT258" s="230" t="s">
        <v>129</v>
      </c>
      <c r="AU258" s="230" t="s">
        <v>87</v>
      </c>
      <c r="AY258" s="18" t="s">
        <v>127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85</v>
      </c>
      <c r="BK258" s="231">
        <f>ROUND(I258*H258,2)</f>
        <v>0</v>
      </c>
      <c r="BL258" s="18" t="s">
        <v>134</v>
      </c>
      <c r="BM258" s="230" t="s">
        <v>343</v>
      </c>
    </row>
    <row r="259" s="2" customFormat="1">
      <c r="A259" s="39"/>
      <c r="B259" s="40"/>
      <c r="C259" s="41"/>
      <c r="D259" s="232" t="s">
        <v>136</v>
      </c>
      <c r="E259" s="41"/>
      <c r="F259" s="233" t="s">
        <v>344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87</v>
      </c>
    </row>
    <row r="260" s="2" customFormat="1">
      <c r="A260" s="39"/>
      <c r="B260" s="40"/>
      <c r="C260" s="41"/>
      <c r="D260" s="237" t="s">
        <v>138</v>
      </c>
      <c r="E260" s="41"/>
      <c r="F260" s="238" t="s">
        <v>345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138</v>
      </c>
      <c r="AU260" s="18" t="s">
        <v>87</v>
      </c>
    </row>
    <row r="261" s="13" customFormat="1">
      <c r="A261" s="13"/>
      <c r="B261" s="239"/>
      <c r="C261" s="240"/>
      <c r="D261" s="232" t="s">
        <v>140</v>
      </c>
      <c r="E261" s="241" t="s">
        <v>1</v>
      </c>
      <c r="F261" s="242" t="s">
        <v>346</v>
      </c>
      <c r="G261" s="240"/>
      <c r="H261" s="243">
        <v>606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140</v>
      </c>
      <c r="AU261" s="249" t="s">
        <v>87</v>
      </c>
      <c r="AV261" s="13" t="s">
        <v>87</v>
      </c>
      <c r="AW261" s="13" t="s">
        <v>34</v>
      </c>
      <c r="AX261" s="13" t="s">
        <v>85</v>
      </c>
      <c r="AY261" s="249" t="s">
        <v>127</v>
      </c>
    </row>
    <row r="262" s="2" customFormat="1" ht="16.5" customHeight="1">
      <c r="A262" s="39"/>
      <c r="B262" s="40"/>
      <c r="C262" s="219" t="s">
        <v>347</v>
      </c>
      <c r="D262" s="219" t="s">
        <v>129</v>
      </c>
      <c r="E262" s="220" t="s">
        <v>348</v>
      </c>
      <c r="F262" s="221" t="s">
        <v>349</v>
      </c>
      <c r="G262" s="222" t="s">
        <v>132</v>
      </c>
      <c r="H262" s="223">
        <v>542</v>
      </c>
      <c r="I262" s="224"/>
      <c r="J262" s="225">
        <f>ROUND(I262*H262,2)</f>
        <v>0</v>
      </c>
      <c r="K262" s="221" t="s">
        <v>133</v>
      </c>
      <c r="L262" s="45"/>
      <c r="M262" s="226" t="s">
        <v>1</v>
      </c>
      <c r="N262" s="227" t="s">
        <v>42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134</v>
      </c>
      <c r="AT262" s="230" t="s">
        <v>129</v>
      </c>
      <c r="AU262" s="230" t="s">
        <v>87</v>
      </c>
      <c r="AY262" s="18" t="s">
        <v>127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85</v>
      </c>
      <c r="BK262" s="231">
        <f>ROUND(I262*H262,2)</f>
        <v>0</v>
      </c>
      <c r="BL262" s="18" t="s">
        <v>134</v>
      </c>
      <c r="BM262" s="230" t="s">
        <v>350</v>
      </c>
    </row>
    <row r="263" s="2" customFormat="1">
      <c r="A263" s="39"/>
      <c r="B263" s="40"/>
      <c r="C263" s="41"/>
      <c r="D263" s="232" t="s">
        <v>136</v>
      </c>
      <c r="E263" s="41"/>
      <c r="F263" s="233" t="s">
        <v>351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87</v>
      </c>
    </row>
    <row r="264" s="2" customFormat="1">
      <c r="A264" s="39"/>
      <c r="B264" s="40"/>
      <c r="C264" s="41"/>
      <c r="D264" s="237" t="s">
        <v>138</v>
      </c>
      <c r="E264" s="41"/>
      <c r="F264" s="238" t="s">
        <v>352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138</v>
      </c>
      <c r="AU264" s="18" t="s">
        <v>87</v>
      </c>
    </row>
    <row r="265" s="13" customFormat="1">
      <c r="A265" s="13"/>
      <c r="B265" s="239"/>
      <c r="C265" s="240"/>
      <c r="D265" s="232" t="s">
        <v>140</v>
      </c>
      <c r="E265" s="241" t="s">
        <v>1</v>
      </c>
      <c r="F265" s="242" t="s">
        <v>353</v>
      </c>
      <c r="G265" s="240"/>
      <c r="H265" s="243">
        <v>542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140</v>
      </c>
      <c r="AU265" s="249" t="s">
        <v>87</v>
      </c>
      <c r="AV265" s="13" t="s">
        <v>87</v>
      </c>
      <c r="AW265" s="13" t="s">
        <v>34</v>
      </c>
      <c r="AX265" s="13" t="s">
        <v>85</v>
      </c>
      <c r="AY265" s="249" t="s">
        <v>127</v>
      </c>
    </row>
    <row r="266" s="2" customFormat="1" ht="16.5" customHeight="1">
      <c r="A266" s="39"/>
      <c r="B266" s="40"/>
      <c r="C266" s="219" t="s">
        <v>354</v>
      </c>
      <c r="D266" s="219" t="s">
        <v>129</v>
      </c>
      <c r="E266" s="220" t="s">
        <v>355</v>
      </c>
      <c r="F266" s="221" t="s">
        <v>356</v>
      </c>
      <c r="G266" s="222" t="s">
        <v>132</v>
      </c>
      <c r="H266" s="223">
        <v>542</v>
      </c>
      <c r="I266" s="224"/>
      <c r="J266" s="225">
        <f>ROUND(I266*H266,2)</f>
        <v>0</v>
      </c>
      <c r="K266" s="221" t="s">
        <v>133</v>
      </c>
      <c r="L266" s="45"/>
      <c r="M266" s="226" t="s">
        <v>1</v>
      </c>
      <c r="N266" s="227" t="s">
        <v>42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134</v>
      </c>
      <c r="AT266" s="230" t="s">
        <v>129</v>
      </c>
      <c r="AU266" s="230" t="s">
        <v>87</v>
      </c>
      <c r="AY266" s="18" t="s">
        <v>127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85</v>
      </c>
      <c r="BK266" s="231">
        <f>ROUND(I266*H266,2)</f>
        <v>0</v>
      </c>
      <c r="BL266" s="18" t="s">
        <v>134</v>
      </c>
      <c r="BM266" s="230" t="s">
        <v>357</v>
      </c>
    </row>
    <row r="267" s="2" customFormat="1">
      <c r="A267" s="39"/>
      <c r="B267" s="40"/>
      <c r="C267" s="41"/>
      <c r="D267" s="232" t="s">
        <v>136</v>
      </c>
      <c r="E267" s="41"/>
      <c r="F267" s="233" t="s">
        <v>358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87</v>
      </c>
    </row>
    <row r="268" s="2" customFormat="1">
      <c r="A268" s="39"/>
      <c r="B268" s="40"/>
      <c r="C268" s="41"/>
      <c r="D268" s="237" t="s">
        <v>138</v>
      </c>
      <c r="E268" s="41"/>
      <c r="F268" s="238" t="s">
        <v>359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138</v>
      </c>
      <c r="AU268" s="18" t="s">
        <v>87</v>
      </c>
    </row>
    <row r="269" s="13" customFormat="1">
      <c r="A269" s="13"/>
      <c r="B269" s="239"/>
      <c r="C269" s="240"/>
      <c r="D269" s="232" t="s">
        <v>140</v>
      </c>
      <c r="E269" s="241" t="s">
        <v>1</v>
      </c>
      <c r="F269" s="242" t="s">
        <v>360</v>
      </c>
      <c r="G269" s="240"/>
      <c r="H269" s="243">
        <v>542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140</v>
      </c>
      <c r="AU269" s="249" t="s">
        <v>87</v>
      </c>
      <c r="AV269" s="13" t="s">
        <v>87</v>
      </c>
      <c r="AW269" s="13" t="s">
        <v>34</v>
      </c>
      <c r="AX269" s="13" t="s">
        <v>85</v>
      </c>
      <c r="AY269" s="249" t="s">
        <v>127</v>
      </c>
    </row>
    <row r="270" s="2" customFormat="1" ht="16.5" customHeight="1">
      <c r="A270" s="39"/>
      <c r="B270" s="40"/>
      <c r="C270" s="261" t="s">
        <v>361</v>
      </c>
      <c r="D270" s="261" t="s">
        <v>322</v>
      </c>
      <c r="E270" s="262" t="s">
        <v>362</v>
      </c>
      <c r="F270" s="263" t="s">
        <v>363</v>
      </c>
      <c r="G270" s="264" t="s">
        <v>364</v>
      </c>
      <c r="H270" s="265">
        <v>24.390000000000001</v>
      </c>
      <c r="I270" s="266"/>
      <c r="J270" s="267">
        <f>ROUND(I270*H270,2)</f>
        <v>0</v>
      </c>
      <c r="K270" s="263" t="s">
        <v>133</v>
      </c>
      <c r="L270" s="268"/>
      <c r="M270" s="269" t="s">
        <v>1</v>
      </c>
      <c r="N270" s="270" t="s">
        <v>42</v>
      </c>
      <c r="O270" s="92"/>
      <c r="P270" s="228">
        <f>O270*H270</f>
        <v>0</v>
      </c>
      <c r="Q270" s="228">
        <v>0.001</v>
      </c>
      <c r="R270" s="228">
        <f>Q270*H270</f>
        <v>0.024390000000000002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176</v>
      </c>
      <c r="AT270" s="230" t="s">
        <v>322</v>
      </c>
      <c r="AU270" s="230" t="s">
        <v>87</v>
      </c>
      <c r="AY270" s="18" t="s">
        <v>127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85</v>
      </c>
      <c r="BK270" s="231">
        <f>ROUND(I270*H270,2)</f>
        <v>0</v>
      </c>
      <c r="BL270" s="18" t="s">
        <v>134</v>
      </c>
      <c r="BM270" s="230" t="s">
        <v>365</v>
      </c>
    </row>
    <row r="271" s="2" customFormat="1">
      <c r="A271" s="39"/>
      <c r="B271" s="40"/>
      <c r="C271" s="41"/>
      <c r="D271" s="232" t="s">
        <v>136</v>
      </c>
      <c r="E271" s="41"/>
      <c r="F271" s="233" t="s">
        <v>363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136</v>
      </c>
      <c r="AU271" s="18" t="s">
        <v>87</v>
      </c>
    </row>
    <row r="272" s="13" customFormat="1">
      <c r="A272" s="13"/>
      <c r="B272" s="239"/>
      <c r="C272" s="240"/>
      <c r="D272" s="232" t="s">
        <v>140</v>
      </c>
      <c r="E272" s="241" t="s">
        <v>1</v>
      </c>
      <c r="F272" s="242" t="s">
        <v>366</v>
      </c>
      <c r="G272" s="240"/>
      <c r="H272" s="243">
        <v>24.390000000000001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140</v>
      </c>
      <c r="AU272" s="249" t="s">
        <v>87</v>
      </c>
      <c r="AV272" s="13" t="s">
        <v>87</v>
      </c>
      <c r="AW272" s="13" t="s">
        <v>34</v>
      </c>
      <c r="AX272" s="13" t="s">
        <v>85</v>
      </c>
      <c r="AY272" s="249" t="s">
        <v>127</v>
      </c>
    </row>
    <row r="273" s="2" customFormat="1" ht="16.5" customHeight="1">
      <c r="A273" s="39"/>
      <c r="B273" s="40"/>
      <c r="C273" s="219" t="s">
        <v>367</v>
      </c>
      <c r="D273" s="219" t="s">
        <v>129</v>
      </c>
      <c r="E273" s="220" t="s">
        <v>368</v>
      </c>
      <c r="F273" s="221" t="s">
        <v>369</v>
      </c>
      <c r="G273" s="222" t="s">
        <v>132</v>
      </c>
      <c r="H273" s="223">
        <v>1488</v>
      </c>
      <c r="I273" s="224"/>
      <c r="J273" s="225">
        <f>ROUND(I273*H273,2)</f>
        <v>0</v>
      </c>
      <c r="K273" s="221" t="s">
        <v>133</v>
      </c>
      <c r="L273" s="45"/>
      <c r="M273" s="226" t="s">
        <v>1</v>
      </c>
      <c r="N273" s="227" t="s">
        <v>42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134</v>
      </c>
      <c r="AT273" s="230" t="s">
        <v>129</v>
      </c>
      <c r="AU273" s="230" t="s">
        <v>87</v>
      </c>
      <c r="AY273" s="18" t="s">
        <v>127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85</v>
      </c>
      <c r="BK273" s="231">
        <f>ROUND(I273*H273,2)</f>
        <v>0</v>
      </c>
      <c r="BL273" s="18" t="s">
        <v>134</v>
      </c>
      <c r="BM273" s="230" t="s">
        <v>370</v>
      </c>
    </row>
    <row r="274" s="2" customFormat="1">
      <c r="A274" s="39"/>
      <c r="B274" s="40"/>
      <c r="C274" s="41"/>
      <c r="D274" s="232" t="s">
        <v>136</v>
      </c>
      <c r="E274" s="41"/>
      <c r="F274" s="233" t="s">
        <v>371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136</v>
      </c>
      <c r="AU274" s="18" t="s">
        <v>87</v>
      </c>
    </row>
    <row r="275" s="2" customFormat="1">
      <c r="A275" s="39"/>
      <c r="B275" s="40"/>
      <c r="C275" s="41"/>
      <c r="D275" s="237" t="s">
        <v>138</v>
      </c>
      <c r="E275" s="41"/>
      <c r="F275" s="238" t="s">
        <v>372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138</v>
      </c>
      <c r="AU275" s="18" t="s">
        <v>87</v>
      </c>
    </row>
    <row r="276" s="13" customFormat="1">
      <c r="A276" s="13"/>
      <c r="B276" s="239"/>
      <c r="C276" s="240"/>
      <c r="D276" s="232" t="s">
        <v>140</v>
      </c>
      <c r="E276" s="241" t="s">
        <v>1</v>
      </c>
      <c r="F276" s="242" t="s">
        <v>373</v>
      </c>
      <c r="G276" s="240"/>
      <c r="H276" s="243">
        <v>1488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140</v>
      </c>
      <c r="AU276" s="249" t="s">
        <v>87</v>
      </c>
      <c r="AV276" s="13" t="s">
        <v>87</v>
      </c>
      <c r="AW276" s="13" t="s">
        <v>34</v>
      </c>
      <c r="AX276" s="13" t="s">
        <v>85</v>
      </c>
      <c r="AY276" s="249" t="s">
        <v>127</v>
      </c>
    </row>
    <row r="277" s="12" customFormat="1" ht="22.8" customHeight="1">
      <c r="A277" s="12"/>
      <c r="B277" s="203"/>
      <c r="C277" s="204"/>
      <c r="D277" s="205" t="s">
        <v>76</v>
      </c>
      <c r="E277" s="217" t="s">
        <v>87</v>
      </c>
      <c r="F277" s="217" t="s">
        <v>374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SUM(P278:P284)</f>
        <v>0</v>
      </c>
      <c r="Q277" s="211"/>
      <c r="R277" s="212">
        <f>SUM(R278:R284)</f>
        <v>0.66215999999999997</v>
      </c>
      <c r="S277" s="211"/>
      <c r="T277" s="213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85</v>
      </c>
      <c r="AT277" s="215" t="s">
        <v>76</v>
      </c>
      <c r="AU277" s="215" t="s">
        <v>85</v>
      </c>
      <c r="AY277" s="214" t="s">
        <v>127</v>
      </c>
      <c r="BK277" s="216">
        <f>SUM(BK278:BK284)</f>
        <v>0</v>
      </c>
    </row>
    <row r="278" s="2" customFormat="1" ht="16.5" customHeight="1">
      <c r="A278" s="39"/>
      <c r="B278" s="40"/>
      <c r="C278" s="219" t="s">
        <v>375</v>
      </c>
      <c r="D278" s="219" t="s">
        <v>129</v>
      </c>
      <c r="E278" s="220" t="s">
        <v>376</v>
      </c>
      <c r="F278" s="221" t="s">
        <v>377</v>
      </c>
      <c r="G278" s="222" t="s">
        <v>132</v>
      </c>
      <c r="H278" s="223">
        <v>1488</v>
      </c>
      <c r="I278" s="224"/>
      <c r="J278" s="225">
        <f>ROUND(I278*H278,2)</f>
        <v>0</v>
      </c>
      <c r="K278" s="221" t="s">
        <v>133</v>
      </c>
      <c r="L278" s="45"/>
      <c r="M278" s="226" t="s">
        <v>1</v>
      </c>
      <c r="N278" s="227" t="s">
        <v>42</v>
      </c>
      <c r="O278" s="92"/>
      <c r="P278" s="228">
        <f>O278*H278</f>
        <v>0</v>
      </c>
      <c r="Q278" s="228">
        <v>0.00010000000000000001</v>
      </c>
      <c r="R278" s="228">
        <f>Q278*H278</f>
        <v>0.14880000000000002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134</v>
      </c>
      <c r="AT278" s="230" t="s">
        <v>129</v>
      </c>
      <c r="AU278" s="230" t="s">
        <v>87</v>
      </c>
      <c r="AY278" s="18" t="s">
        <v>127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85</v>
      </c>
      <c r="BK278" s="231">
        <f>ROUND(I278*H278,2)</f>
        <v>0</v>
      </c>
      <c r="BL278" s="18" t="s">
        <v>134</v>
      </c>
      <c r="BM278" s="230" t="s">
        <v>378</v>
      </c>
    </row>
    <row r="279" s="2" customFormat="1">
      <c r="A279" s="39"/>
      <c r="B279" s="40"/>
      <c r="C279" s="41"/>
      <c r="D279" s="232" t="s">
        <v>136</v>
      </c>
      <c r="E279" s="41"/>
      <c r="F279" s="233" t="s">
        <v>379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87</v>
      </c>
    </row>
    <row r="280" s="2" customFormat="1">
      <c r="A280" s="39"/>
      <c r="B280" s="40"/>
      <c r="C280" s="41"/>
      <c r="D280" s="237" t="s">
        <v>138</v>
      </c>
      <c r="E280" s="41"/>
      <c r="F280" s="238" t="s">
        <v>380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138</v>
      </c>
      <c r="AU280" s="18" t="s">
        <v>87</v>
      </c>
    </row>
    <row r="281" s="13" customFormat="1">
      <c r="A281" s="13"/>
      <c r="B281" s="239"/>
      <c r="C281" s="240"/>
      <c r="D281" s="232" t="s">
        <v>140</v>
      </c>
      <c r="E281" s="241" t="s">
        <v>1</v>
      </c>
      <c r="F281" s="242" t="s">
        <v>381</v>
      </c>
      <c r="G281" s="240"/>
      <c r="H281" s="243">
        <v>1488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140</v>
      </c>
      <c r="AU281" s="249" t="s">
        <v>87</v>
      </c>
      <c r="AV281" s="13" t="s">
        <v>87</v>
      </c>
      <c r="AW281" s="13" t="s">
        <v>34</v>
      </c>
      <c r="AX281" s="13" t="s">
        <v>85</v>
      </c>
      <c r="AY281" s="249" t="s">
        <v>127</v>
      </c>
    </row>
    <row r="282" s="2" customFormat="1" ht="16.5" customHeight="1">
      <c r="A282" s="39"/>
      <c r="B282" s="40"/>
      <c r="C282" s="261" t="s">
        <v>382</v>
      </c>
      <c r="D282" s="261" t="s">
        <v>322</v>
      </c>
      <c r="E282" s="262" t="s">
        <v>383</v>
      </c>
      <c r="F282" s="263" t="s">
        <v>384</v>
      </c>
      <c r="G282" s="264" t="s">
        <v>132</v>
      </c>
      <c r="H282" s="265">
        <v>1711.2000000000001</v>
      </c>
      <c r="I282" s="266"/>
      <c r="J282" s="267">
        <f>ROUND(I282*H282,2)</f>
        <v>0</v>
      </c>
      <c r="K282" s="263" t="s">
        <v>133</v>
      </c>
      <c r="L282" s="268"/>
      <c r="M282" s="269" t="s">
        <v>1</v>
      </c>
      <c r="N282" s="270" t="s">
        <v>42</v>
      </c>
      <c r="O282" s="92"/>
      <c r="P282" s="228">
        <f>O282*H282</f>
        <v>0</v>
      </c>
      <c r="Q282" s="228">
        <v>0.00029999999999999997</v>
      </c>
      <c r="R282" s="228">
        <f>Q282*H282</f>
        <v>0.51335999999999993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176</v>
      </c>
      <c r="AT282" s="230" t="s">
        <v>322</v>
      </c>
      <c r="AU282" s="230" t="s">
        <v>87</v>
      </c>
      <c r="AY282" s="18" t="s">
        <v>127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85</v>
      </c>
      <c r="BK282" s="231">
        <f>ROUND(I282*H282,2)</f>
        <v>0</v>
      </c>
      <c r="BL282" s="18" t="s">
        <v>134</v>
      </c>
      <c r="BM282" s="230" t="s">
        <v>385</v>
      </c>
    </row>
    <row r="283" s="2" customFormat="1">
      <c r="A283" s="39"/>
      <c r="B283" s="40"/>
      <c r="C283" s="41"/>
      <c r="D283" s="232" t="s">
        <v>136</v>
      </c>
      <c r="E283" s="41"/>
      <c r="F283" s="233" t="s">
        <v>384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136</v>
      </c>
      <c r="AU283" s="18" t="s">
        <v>87</v>
      </c>
    </row>
    <row r="284" s="13" customFormat="1">
      <c r="A284" s="13"/>
      <c r="B284" s="239"/>
      <c r="C284" s="240"/>
      <c r="D284" s="232" t="s">
        <v>140</v>
      </c>
      <c r="E284" s="241" t="s">
        <v>1</v>
      </c>
      <c r="F284" s="242" t="s">
        <v>386</v>
      </c>
      <c r="G284" s="240"/>
      <c r="H284" s="243">
        <v>1711.2000000000001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140</v>
      </c>
      <c r="AU284" s="249" t="s">
        <v>87</v>
      </c>
      <c r="AV284" s="13" t="s">
        <v>87</v>
      </c>
      <c r="AW284" s="13" t="s">
        <v>34</v>
      </c>
      <c r="AX284" s="13" t="s">
        <v>85</v>
      </c>
      <c r="AY284" s="249" t="s">
        <v>127</v>
      </c>
    </row>
    <row r="285" s="12" customFormat="1" ht="22.8" customHeight="1">
      <c r="A285" s="12"/>
      <c r="B285" s="203"/>
      <c r="C285" s="204"/>
      <c r="D285" s="205" t="s">
        <v>76</v>
      </c>
      <c r="E285" s="217" t="s">
        <v>134</v>
      </c>
      <c r="F285" s="217" t="s">
        <v>387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SUM(P286:P289)</f>
        <v>0</v>
      </c>
      <c r="Q285" s="211"/>
      <c r="R285" s="212">
        <f>SUM(R286:R289)</f>
        <v>0</v>
      </c>
      <c r="S285" s="211"/>
      <c r="T285" s="213">
        <f>SUM(T286:T289)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85</v>
      </c>
      <c r="AT285" s="215" t="s">
        <v>76</v>
      </c>
      <c r="AU285" s="215" t="s">
        <v>85</v>
      </c>
      <c r="AY285" s="214" t="s">
        <v>127</v>
      </c>
      <c r="BK285" s="216">
        <f>SUM(BK286:BK289)</f>
        <v>0</v>
      </c>
    </row>
    <row r="286" s="2" customFormat="1" ht="16.5" customHeight="1">
      <c r="A286" s="39"/>
      <c r="B286" s="40"/>
      <c r="C286" s="219" t="s">
        <v>388</v>
      </c>
      <c r="D286" s="219" t="s">
        <v>129</v>
      </c>
      <c r="E286" s="220" t="s">
        <v>389</v>
      </c>
      <c r="F286" s="221" t="s">
        <v>390</v>
      </c>
      <c r="G286" s="222" t="s">
        <v>228</v>
      </c>
      <c r="H286" s="223">
        <v>0.35999999999999999</v>
      </c>
      <c r="I286" s="224"/>
      <c r="J286" s="225">
        <f>ROUND(I286*H286,2)</f>
        <v>0</v>
      </c>
      <c r="K286" s="221" t="s">
        <v>133</v>
      </c>
      <c r="L286" s="45"/>
      <c r="M286" s="226" t="s">
        <v>1</v>
      </c>
      <c r="N286" s="227" t="s">
        <v>42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134</v>
      </c>
      <c r="AT286" s="230" t="s">
        <v>129</v>
      </c>
      <c r="AU286" s="230" t="s">
        <v>87</v>
      </c>
      <c r="AY286" s="18" t="s">
        <v>127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85</v>
      </c>
      <c r="BK286" s="231">
        <f>ROUND(I286*H286,2)</f>
        <v>0</v>
      </c>
      <c r="BL286" s="18" t="s">
        <v>134</v>
      </c>
      <c r="BM286" s="230" t="s">
        <v>391</v>
      </c>
    </row>
    <row r="287" s="2" customFormat="1">
      <c r="A287" s="39"/>
      <c r="B287" s="40"/>
      <c r="C287" s="41"/>
      <c r="D287" s="232" t="s">
        <v>136</v>
      </c>
      <c r="E287" s="41"/>
      <c r="F287" s="233" t="s">
        <v>392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136</v>
      </c>
      <c r="AU287" s="18" t="s">
        <v>87</v>
      </c>
    </row>
    <row r="288" s="2" customFormat="1">
      <c r="A288" s="39"/>
      <c r="B288" s="40"/>
      <c r="C288" s="41"/>
      <c r="D288" s="237" t="s">
        <v>138</v>
      </c>
      <c r="E288" s="41"/>
      <c r="F288" s="238" t="s">
        <v>393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138</v>
      </c>
      <c r="AU288" s="18" t="s">
        <v>87</v>
      </c>
    </row>
    <row r="289" s="13" customFormat="1">
      <c r="A289" s="13"/>
      <c r="B289" s="239"/>
      <c r="C289" s="240"/>
      <c r="D289" s="232" t="s">
        <v>140</v>
      </c>
      <c r="E289" s="241" t="s">
        <v>1</v>
      </c>
      <c r="F289" s="242" t="s">
        <v>394</v>
      </c>
      <c r="G289" s="240"/>
      <c r="H289" s="243">
        <v>0.35999999999999999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140</v>
      </c>
      <c r="AU289" s="249" t="s">
        <v>87</v>
      </c>
      <c r="AV289" s="13" t="s">
        <v>87</v>
      </c>
      <c r="AW289" s="13" t="s">
        <v>34</v>
      </c>
      <c r="AX289" s="13" t="s">
        <v>85</v>
      </c>
      <c r="AY289" s="249" t="s">
        <v>127</v>
      </c>
    </row>
    <row r="290" s="12" customFormat="1" ht="22.8" customHeight="1">
      <c r="A290" s="12"/>
      <c r="B290" s="203"/>
      <c r="C290" s="204"/>
      <c r="D290" s="205" t="s">
        <v>76</v>
      </c>
      <c r="E290" s="217" t="s">
        <v>157</v>
      </c>
      <c r="F290" s="217" t="s">
        <v>395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SUM(P291:P345)</f>
        <v>0</v>
      </c>
      <c r="Q290" s="211"/>
      <c r="R290" s="212">
        <f>SUM(R291:R345)</f>
        <v>64.159527999999995</v>
      </c>
      <c r="S290" s="211"/>
      <c r="T290" s="213">
        <f>SUM(T291:T345)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85</v>
      </c>
      <c r="AT290" s="215" t="s">
        <v>76</v>
      </c>
      <c r="AU290" s="215" t="s">
        <v>85</v>
      </c>
      <c r="AY290" s="214" t="s">
        <v>127</v>
      </c>
      <c r="BK290" s="216">
        <f>SUM(BK291:BK345)</f>
        <v>0</v>
      </c>
    </row>
    <row r="291" s="2" customFormat="1" ht="16.5" customHeight="1">
      <c r="A291" s="39"/>
      <c r="B291" s="40"/>
      <c r="C291" s="219" t="s">
        <v>396</v>
      </c>
      <c r="D291" s="219" t="s">
        <v>129</v>
      </c>
      <c r="E291" s="220" t="s">
        <v>397</v>
      </c>
      <c r="F291" s="221" t="s">
        <v>398</v>
      </c>
      <c r="G291" s="222" t="s">
        <v>132</v>
      </c>
      <c r="H291" s="223">
        <v>8</v>
      </c>
      <c r="I291" s="224"/>
      <c r="J291" s="225">
        <f>ROUND(I291*H291,2)</f>
        <v>0</v>
      </c>
      <c r="K291" s="221" t="s">
        <v>133</v>
      </c>
      <c r="L291" s="45"/>
      <c r="M291" s="226" t="s">
        <v>1</v>
      </c>
      <c r="N291" s="227" t="s">
        <v>42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134</v>
      </c>
      <c r="AT291" s="230" t="s">
        <v>129</v>
      </c>
      <c r="AU291" s="230" t="s">
        <v>87</v>
      </c>
      <c r="AY291" s="18" t="s">
        <v>127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85</v>
      </c>
      <c r="BK291" s="231">
        <f>ROUND(I291*H291,2)</f>
        <v>0</v>
      </c>
      <c r="BL291" s="18" t="s">
        <v>134</v>
      </c>
      <c r="BM291" s="230" t="s">
        <v>399</v>
      </c>
    </row>
    <row r="292" s="2" customFormat="1">
      <c r="A292" s="39"/>
      <c r="B292" s="40"/>
      <c r="C292" s="41"/>
      <c r="D292" s="232" t="s">
        <v>136</v>
      </c>
      <c r="E292" s="41"/>
      <c r="F292" s="233" t="s">
        <v>400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136</v>
      </c>
      <c r="AU292" s="18" t="s">
        <v>87</v>
      </c>
    </row>
    <row r="293" s="2" customFormat="1">
      <c r="A293" s="39"/>
      <c r="B293" s="40"/>
      <c r="C293" s="41"/>
      <c r="D293" s="237" t="s">
        <v>138</v>
      </c>
      <c r="E293" s="41"/>
      <c r="F293" s="238" t="s">
        <v>401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138</v>
      </c>
      <c r="AU293" s="18" t="s">
        <v>87</v>
      </c>
    </row>
    <row r="294" s="13" customFormat="1">
      <c r="A294" s="13"/>
      <c r="B294" s="239"/>
      <c r="C294" s="240"/>
      <c r="D294" s="232" t="s">
        <v>140</v>
      </c>
      <c r="E294" s="241" t="s">
        <v>1</v>
      </c>
      <c r="F294" s="242" t="s">
        <v>402</v>
      </c>
      <c r="G294" s="240"/>
      <c r="H294" s="243">
        <v>8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140</v>
      </c>
      <c r="AU294" s="249" t="s">
        <v>87</v>
      </c>
      <c r="AV294" s="13" t="s">
        <v>87</v>
      </c>
      <c r="AW294" s="13" t="s">
        <v>34</v>
      </c>
      <c r="AX294" s="13" t="s">
        <v>85</v>
      </c>
      <c r="AY294" s="249" t="s">
        <v>127</v>
      </c>
    </row>
    <row r="295" s="2" customFormat="1" ht="16.5" customHeight="1">
      <c r="A295" s="39"/>
      <c r="B295" s="40"/>
      <c r="C295" s="219" t="s">
        <v>403</v>
      </c>
      <c r="D295" s="219" t="s">
        <v>129</v>
      </c>
      <c r="E295" s="220" t="s">
        <v>404</v>
      </c>
      <c r="F295" s="221" t="s">
        <v>405</v>
      </c>
      <c r="G295" s="222" t="s">
        <v>132</v>
      </c>
      <c r="H295" s="223">
        <v>2830.5</v>
      </c>
      <c r="I295" s="224"/>
      <c r="J295" s="225">
        <f>ROUND(I295*H295,2)</f>
        <v>0</v>
      </c>
      <c r="K295" s="221" t="s">
        <v>133</v>
      </c>
      <c r="L295" s="45"/>
      <c r="M295" s="226" t="s">
        <v>1</v>
      </c>
      <c r="N295" s="227" t="s">
        <v>42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134</v>
      </c>
      <c r="AT295" s="230" t="s">
        <v>129</v>
      </c>
      <c r="AU295" s="230" t="s">
        <v>87</v>
      </c>
      <c r="AY295" s="18" t="s">
        <v>127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85</v>
      </c>
      <c r="BK295" s="231">
        <f>ROUND(I295*H295,2)</f>
        <v>0</v>
      </c>
      <c r="BL295" s="18" t="s">
        <v>134</v>
      </c>
      <c r="BM295" s="230" t="s">
        <v>406</v>
      </c>
    </row>
    <row r="296" s="2" customFormat="1">
      <c r="A296" s="39"/>
      <c r="B296" s="40"/>
      <c r="C296" s="41"/>
      <c r="D296" s="232" t="s">
        <v>136</v>
      </c>
      <c r="E296" s="41"/>
      <c r="F296" s="233" t="s">
        <v>407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87</v>
      </c>
    </row>
    <row r="297" s="2" customFormat="1">
      <c r="A297" s="39"/>
      <c r="B297" s="40"/>
      <c r="C297" s="41"/>
      <c r="D297" s="237" t="s">
        <v>138</v>
      </c>
      <c r="E297" s="41"/>
      <c r="F297" s="238" t="s">
        <v>408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138</v>
      </c>
      <c r="AU297" s="18" t="s">
        <v>87</v>
      </c>
    </row>
    <row r="298" s="13" customFormat="1">
      <c r="A298" s="13"/>
      <c r="B298" s="239"/>
      <c r="C298" s="240"/>
      <c r="D298" s="232" t="s">
        <v>140</v>
      </c>
      <c r="E298" s="241" t="s">
        <v>1</v>
      </c>
      <c r="F298" s="242" t="s">
        <v>409</v>
      </c>
      <c r="G298" s="240"/>
      <c r="H298" s="243">
        <v>1488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140</v>
      </c>
      <c r="AU298" s="249" t="s">
        <v>87</v>
      </c>
      <c r="AV298" s="13" t="s">
        <v>87</v>
      </c>
      <c r="AW298" s="13" t="s">
        <v>34</v>
      </c>
      <c r="AX298" s="13" t="s">
        <v>77</v>
      </c>
      <c r="AY298" s="249" t="s">
        <v>127</v>
      </c>
    </row>
    <row r="299" s="13" customFormat="1">
      <c r="A299" s="13"/>
      <c r="B299" s="239"/>
      <c r="C299" s="240"/>
      <c r="D299" s="232" t="s">
        <v>140</v>
      </c>
      <c r="E299" s="241" t="s">
        <v>1</v>
      </c>
      <c r="F299" s="242" t="s">
        <v>410</v>
      </c>
      <c r="G299" s="240"/>
      <c r="H299" s="243">
        <v>1334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140</v>
      </c>
      <c r="AU299" s="249" t="s">
        <v>87</v>
      </c>
      <c r="AV299" s="13" t="s">
        <v>87</v>
      </c>
      <c r="AW299" s="13" t="s">
        <v>34</v>
      </c>
      <c r="AX299" s="13" t="s">
        <v>77</v>
      </c>
      <c r="AY299" s="249" t="s">
        <v>127</v>
      </c>
    </row>
    <row r="300" s="13" customFormat="1">
      <c r="A300" s="13"/>
      <c r="B300" s="239"/>
      <c r="C300" s="240"/>
      <c r="D300" s="232" t="s">
        <v>140</v>
      </c>
      <c r="E300" s="241" t="s">
        <v>1</v>
      </c>
      <c r="F300" s="242" t="s">
        <v>411</v>
      </c>
      <c r="G300" s="240"/>
      <c r="H300" s="243">
        <v>8.5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140</v>
      </c>
      <c r="AU300" s="249" t="s">
        <v>87</v>
      </c>
      <c r="AV300" s="13" t="s">
        <v>87</v>
      </c>
      <c r="AW300" s="13" t="s">
        <v>34</v>
      </c>
      <c r="AX300" s="13" t="s">
        <v>77</v>
      </c>
      <c r="AY300" s="249" t="s">
        <v>127</v>
      </c>
    </row>
    <row r="301" s="14" customFormat="1">
      <c r="A301" s="14"/>
      <c r="B301" s="250"/>
      <c r="C301" s="251"/>
      <c r="D301" s="232" t="s">
        <v>140</v>
      </c>
      <c r="E301" s="252" t="s">
        <v>1</v>
      </c>
      <c r="F301" s="253" t="s">
        <v>234</v>
      </c>
      <c r="G301" s="251"/>
      <c r="H301" s="254">
        <v>2830.5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140</v>
      </c>
      <c r="AU301" s="260" t="s">
        <v>87</v>
      </c>
      <c r="AV301" s="14" t="s">
        <v>134</v>
      </c>
      <c r="AW301" s="14" t="s">
        <v>34</v>
      </c>
      <c r="AX301" s="14" t="s">
        <v>85</v>
      </c>
      <c r="AY301" s="260" t="s">
        <v>127</v>
      </c>
    </row>
    <row r="302" s="2" customFormat="1" ht="16.5" customHeight="1">
      <c r="A302" s="39"/>
      <c r="B302" s="40"/>
      <c r="C302" s="219" t="s">
        <v>412</v>
      </c>
      <c r="D302" s="219" t="s">
        <v>129</v>
      </c>
      <c r="E302" s="220" t="s">
        <v>413</v>
      </c>
      <c r="F302" s="221" t="s">
        <v>414</v>
      </c>
      <c r="G302" s="222" t="s">
        <v>132</v>
      </c>
      <c r="H302" s="223">
        <v>3028</v>
      </c>
      <c r="I302" s="224"/>
      <c r="J302" s="225">
        <f>ROUND(I302*H302,2)</f>
        <v>0</v>
      </c>
      <c r="K302" s="221" t="s">
        <v>133</v>
      </c>
      <c r="L302" s="45"/>
      <c r="M302" s="226" t="s">
        <v>1</v>
      </c>
      <c r="N302" s="227" t="s">
        <v>42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134</v>
      </c>
      <c r="AT302" s="230" t="s">
        <v>129</v>
      </c>
      <c r="AU302" s="230" t="s">
        <v>87</v>
      </c>
      <c r="AY302" s="18" t="s">
        <v>127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85</v>
      </c>
      <c r="BK302" s="231">
        <f>ROUND(I302*H302,2)</f>
        <v>0</v>
      </c>
      <c r="BL302" s="18" t="s">
        <v>134</v>
      </c>
      <c r="BM302" s="230" t="s">
        <v>415</v>
      </c>
    </row>
    <row r="303" s="2" customFormat="1">
      <c r="A303" s="39"/>
      <c r="B303" s="40"/>
      <c r="C303" s="41"/>
      <c r="D303" s="232" t="s">
        <v>136</v>
      </c>
      <c r="E303" s="41"/>
      <c r="F303" s="233" t="s">
        <v>416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136</v>
      </c>
      <c r="AU303" s="18" t="s">
        <v>87</v>
      </c>
    </row>
    <row r="304" s="2" customFormat="1">
      <c r="A304" s="39"/>
      <c r="B304" s="40"/>
      <c r="C304" s="41"/>
      <c r="D304" s="237" t="s">
        <v>138</v>
      </c>
      <c r="E304" s="41"/>
      <c r="F304" s="238" t="s">
        <v>417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138</v>
      </c>
      <c r="AU304" s="18" t="s">
        <v>87</v>
      </c>
    </row>
    <row r="305" s="13" customFormat="1">
      <c r="A305" s="13"/>
      <c r="B305" s="239"/>
      <c r="C305" s="240"/>
      <c r="D305" s="232" t="s">
        <v>140</v>
      </c>
      <c r="E305" s="241" t="s">
        <v>1</v>
      </c>
      <c r="F305" s="242" t="s">
        <v>418</v>
      </c>
      <c r="G305" s="240"/>
      <c r="H305" s="243">
        <v>2976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140</v>
      </c>
      <c r="AU305" s="249" t="s">
        <v>87</v>
      </c>
      <c r="AV305" s="13" t="s">
        <v>87</v>
      </c>
      <c r="AW305" s="13" t="s">
        <v>34</v>
      </c>
      <c r="AX305" s="13" t="s">
        <v>77</v>
      </c>
      <c r="AY305" s="249" t="s">
        <v>127</v>
      </c>
    </row>
    <row r="306" s="13" customFormat="1">
      <c r="A306" s="13"/>
      <c r="B306" s="239"/>
      <c r="C306" s="240"/>
      <c r="D306" s="232" t="s">
        <v>140</v>
      </c>
      <c r="E306" s="241" t="s">
        <v>1</v>
      </c>
      <c r="F306" s="242" t="s">
        <v>419</v>
      </c>
      <c r="G306" s="240"/>
      <c r="H306" s="243">
        <v>52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140</v>
      </c>
      <c r="AU306" s="249" t="s">
        <v>87</v>
      </c>
      <c r="AV306" s="13" t="s">
        <v>87</v>
      </c>
      <c r="AW306" s="13" t="s">
        <v>34</v>
      </c>
      <c r="AX306" s="13" t="s">
        <v>77</v>
      </c>
      <c r="AY306" s="249" t="s">
        <v>127</v>
      </c>
    </row>
    <row r="307" s="14" customFormat="1">
      <c r="A307" s="14"/>
      <c r="B307" s="250"/>
      <c r="C307" s="251"/>
      <c r="D307" s="232" t="s">
        <v>140</v>
      </c>
      <c r="E307" s="252" t="s">
        <v>1</v>
      </c>
      <c r="F307" s="253" t="s">
        <v>234</v>
      </c>
      <c r="G307" s="251"/>
      <c r="H307" s="254">
        <v>3028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140</v>
      </c>
      <c r="AU307" s="260" t="s">
        <v>87</v>
      </c>
      <c r="AV307" s="14" t="s">
        <v>134</v>
      </c>
      <c r="AW307" s="14" t="s">
        <v>34</v>
      </c>
      <c r="AX307" s="14" t="s">
        <v>85</v>
      </c>
      <c r="AY307" s="260" t="s">
        <v>127</v>
      </c>
    </row>
    <row r="308" s="2" customFormat="1" ht="16.5" customHeight="1">
      <c r="A308" s="39"/>
      <c r="B308" s="40"/>
      <c r="C308" s="219" t="s">
        <v>420</v>
      </c>
      <c r="D308" s="219" t="s">
        <v>129</v>
      </c>
      <c r="E308" s="220" t="s">
        <v>421</v>
      </c>
      <c r="F308" s="221" t="s">
        <v>422</v>
      </c>
      <c r="G308" s="222" t="s">
        <v>132</v>
      </c>
      <c r="H308" s="223">
        <v>52</v>
      </c>
      <c r="I308" s="224"/>
      <c r="J308" s="225">
        <f>ROUND(I308*H308,2)</f>
        <v>0</v>
      </c>
      <c r="K308" s="221" t="s">
        <v>133</v>
      </c>
      <c r="L308" s="45"/>
      <c r="M308" s="226" t="s">
        <v>1</v>
      </c>
      <c r="N308" s="227" t="s">
        <v>42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134</v>
      </c>
      <c r="AT308" s="230" t="s">
        <v>129</v>
      </c>
      <c r="AU308" s="230" t="s">
        <v>87</v>
      </c>
      <c r="AY308" s="18" t="s">
        <v>127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85</v>
      </c>
      <c r="BK308" s="231">
        <f>ROUND(I308*H308,2)</f>
        <v>0</v>
      </c>
      <c r="BL308" s="18" t="s">
        <v>134</v>
      </c>
      <c r="BM308" s="230" t="s">
        <v>423</v>
      </c>
    </row>
    <row r="309" s="2" customFormat="1">
      <c r="A309" s="39"/>
      <c r="B309" s="40"/>
      <c r="C309" s="41"/>
      <c r="D309" s="232" t="s">
        <v>136</v>
      </c>
      <c r="E309" s="41"/>
      <c r="F309" s="233" t="s">
        <v>424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136</v>
      </c>
      <c r="AU309" s="18" t="s">
        <v>87</v>
      </c>
    </row>
    <row r="310" s="2" customFormat="1">
      <c r="A310" s="39"/>
      <c r="B310" s="40"/>
      <c r="C310" s="41"/>
      <c r="D310" s="237" t="s">
        <v>138</v>
      </c>
      <c r="E310" s="41"/>
      <c r="F310" s="238" t="s">
        <v>425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87</v>
      </c>
    </row>
    <row r="311" s="13" customFormat="1">
      <c r="A311" s="13"/>
      <c r="B311" s="239"/>
      <c r="C311" s="240"/>
      <c r="D311" s="232" t="s">
        <v>140</v>
      </c>
      <c r="E311" s="241" t="s">
        <v>1</v>
      </c>
      <c r="F311" s="242" t="s">
        <v>426</v>
      </c>
      <c r="G311" s="240"/>
      <c r="H311" s="243">
        <v>52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140</v>
      </c>
      <c r="AU311" s="249" t="s">
        <v>87</v>
      </c>
      <c r="AV311" s="13" t="s">
        <v>87</v>
      </c>
      <c r="AW311" s="13" t="s">
        <v>34</v>
      </c>
      <c r="AX311" s="13" t="s">
        <v>85</v>
      </c>
      <c r="AY311" s="249" t="s">
        <v>127</v>
      </c>
    </row>
    <row r="312" s="2" customFormat="1" ht="16.5" customHeight="1">
      <c r="A312" s="39"/>
      <c r="B312" s="40"/>
      <c r="C312" s="219" t="s">
        <v>427</v>
      </c>
      <c r="D312" s="219" t="s">
        <v>129</v>
      </c>
      <c r="E312" s="220" t="s">
        <v>428</v>
      </c>
      <c r="F312" s="221" t="s">
        <v>429</v>
      </c>
      <c r="G312" s="222" t="s">
        <v>132</v>
      </c>
      <c r="H312" s="223">
        <v>211</v>
      </c>
      <c r="I312" s="224"/>
      <c r="J312" s="225">
        <f>ROUND(I312*H312,2)</f>
        <v>0</v>
      </c>
      <c r="K312" s="221" t="s">
        <v>133</v>
      </c>
      <c r="L312" s="45"/>
      <c r="M312" s="226" t="s">
        <v>1</v>
      </c>
      <c r="N312" s="227" t="s">
        <v>42</v>
      </c>
      <c r="O312" s="92"/>
      <c r="P312" s="228">
        <f>O312*H312</f>
        <v>0</v>
      </c>
      <c r="Q312" s="228">
        <v>0.23000000000000001</v>
      </c>
      <c r="R312" s="228">
        <f>Q312*H312</f>
        <v>48.530000000000001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134</v>
      </c>
      <c r="AT312" s="230" t="s">
        <v>129</v>
      </c>
      <c r="AU312" s="230" t="s">
        <v>87</v>
      </c>
      <c r="AY312" s="18" t="s">
        <v>127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85</v>
      </c>
      <c r="BK312" s="231">
        <f>ROUND(I312*H312,2)</f>
        <v>0</v>
      </c>
      <c r="BL312" s="18" t="s">
        <v>134</v>
      </c>
      <c r="BM312" s="230" t="s">
        <v>430</v>
      </c>
    </row>
    <row r="313" s="2" customFormat="1">
      <c r="A313" s="39"/>
      <c r="B313" s="40"/>
      <c r="C313" s="41"/>
      <c r="D313" s="232" t="s">
        <v>136</v>
      </c>
      <c r="E313" s="41"/>
      <c r="F313" s="233" t="s">
        <v>431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136</v>
      </c>
      <c r="AU313" s="18" t="s">
        <v>87</v>
      </c>
    </row>
    <row r="314" s="2" customFormat="1">
      <c r="A314" s="39"/>
      <c r="B314" s="40"/>
      <c r="C314" s="41"/>
      <c r="D314" s="237" t="s">
        <v>138</v>
      </c>
      <c r="E314" s="41"/>
      <c r="F314" s="238" t="s">
        <v>432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138</v>
      </c>
      <c r="AU314" s="18" t="s">
        <v>87</v>
      </c>
    </row>
    <row r="315" s="13" customFormat="1">
      <c r="A315" s="13"/>
      <c r="B315" s="239"/>
      <c r="C315" s="240"/>
      <c r="D315" s="232" t="s">
        <v>140</v>
      </c>
      <c r="E315" s="241" t="s">
        <v>1</v>
      </c>
      <c r="F315" s="242" t="s">
        <v>433</v>
      </c>
      <c r="G315" s="240"/>
      <c r="H315" s="243">
        <v>211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140</v>
      </c>
      <c r="AU315" s="249" t="s">
        <v>87</v>
      </c>
      <c r="AV315" s="13" t="s">
        <v>87</v>
      </c>
      <c r="AW315" s="13" t="s">
        <v>34</v>
      </c>
      <c r="AX315" s="13" t="s">
        <v>85</v>
      </c>
      <c r="AY315" s="249" t="s">
        <v>127</v>
      </c>
    </row>
    <row r="316" s="2" customFormat="1" ht="16.5" customHeight="1">
      <c r="A316" s="39"/>
      <c r="B316" s="40"/>
      <c r="C316" s="219" t="s">
        <v>434</v>
      </c>
      <c r="D316" s="219" t="s">
        <v>129</v>
      </c>
      <c r="E316" s="220" t="s">
        <v>435</v>
      </c>
      <c r="F316" s="221" t="s">
        <v>436</v>
      </c>
      <c r="G316" s="222" t="s">
        <v>132</v>
      </c>
      <c r="H316" s="223">
        <v>1132</v>
      </c>
      <c r="I316" s="224"/>
      <c r="J316" s="225">
        <f>ROUND(I316*H316,2)</f>
        <v>0</v>
      </c>
      <c r="K316" s="221" t="s">
        <v>133</v>
      </c>
      <c r="L316" s="45"/>
      <c r="M316" s="226" t="s">
        <v>1</v>
      </c>
      <c r="N316" s="227" t="s">
        <v>42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134</v>
      </c>
      <c r="AT316" s="230" t="s">
        <v>129</v>
      </c>
      <c r="AU316" s="230" t="s">
        <v>87</v>
      </c>
      <c r="AY316" s="18" t="s">
        <v>127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85</v>
      </c>
      <c r="BK316" s="231">
        <f>ROUND(I316*H316,2)</f>
        <v>0</v>
      </c>
      <c r="BL316" s="18" t="s">
        <v>134</v>
      </c>
      <c r="BM316" s="230" t="s">
        <v>437</v>
      </c>
    </row>
    <row r="317" s="2" customFormat="1">
      <c r="A317" s="39"/>
      <c r="B317" s="40"/>
      <c r="C317" s="41"/>
      <c r="D317" s="232" t="s">
        <v>136</v>
      </c>
      <c r="E317" s="41"/>
      <c r="F317" s="233" t="s">
        <v>438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136</v>
      </c>
      <c r="AU317" s="18" t="s">
        <v>87</v>
      </c>
    </row>
    <row r="318" s="2" customFormat="1">
      <c r="A318" s="39"/>
      <c r="B318" s="40"/>
      <c r="C318" s="41"/>
      <c r="D318" s="237" t="s">
        <v>138</v>
      </c>
      <c r="E318" s="41"/>
      <c r="F318" s="238" t="s">
        <v>439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138</v>
      </c>
      <c r="AU318" s="18" t="s">
        <v>87</v>
      </c>
    </row>
    <row r="319" s="13" customFormat="1">
      <c r="A319" s="13"/>
      <c r="B319" s="239"/>
      <c r="C319" s="240"/>
      <c r="D319" s="232" t="s">
        <v>140</v>
      </c>
      <c r="E319" s="241" t="s">
        <v>1</v>
      </c>
      <c r="F319" s="242" t="s">
        <v>440</v>
      </c>
      <c r="G319" s="240"/>
      <c r="H319" s="243">
        <v>1132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140</v>
      </c>
      <c r="AU319" s="249" t="s">
        <v>87</v>
      </c>
      <c r="AV319" s="13" t="s">
        <v>87</v>
      </c>
      <c r="AW319" s="13" t="s">
        <v>34</v>
      </c>
      <c r="AX319" s="13" t="s">
        <v>85</v>
      </c>
      <c r="AY319" s="249" t="s">
        <v>127</v>
      </c>
    </row>
    <row r="320" s="2" customFormat="1" ht="16.5" customHeight="1">
      <c r="A320" s="39"/>
      <c r="B320" s="40"/>
      <c r="C320" s="219" t="s">
        <v>441</v>
      </c>
      <c r="D320" s="219" t="s">
        <v>129</v>
      </c>
      <c r="E320" s="220" t="s">
        <v>442</v>
      </c>
      <c r="F320" s="221" t="s">
        <v>443</v>
      </c>
      <c r="G320" s="222" t="s">
        <v>132</v>
      </c>
      <c r="H320" s="223">
        <v>1132</v>
      </c>
      <c r="I320" s="224"/>
      <c r="J320" s="225">
        <f>ROUND(I320*H320,2)</f>
        <v>0</v>
      </c>
      <c r="K320" s="221" t="s">
        <v>133</v>
      </c>
      <c r="L320" s="45"/>
      <c r="M320" s="226" t="s">
        <v>1</v>
      </c>
      <c r="N320" s="227" t="s">
        <v>42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134</v>
      </c>
      <c r="AT320" s="230" t="s">
        <v>129</v>
      </c>
      <c r="AU320" s="230" t="s">
        <v>87</v>
      </c>
      <c r="AY320" s="18" t="s">
        <v>127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85</v>
      </c>
      <c r="BK320" s="231">
        <f>ROUND(I320*H320,2)</f>
        <v>0</v>
      </c>
      <c r="BL320" s="18" t="s">
        <v>134</v>
      </c>
      <c r="BM320" s="230" t="s">
        <v>444</v>
      </c>
    </row>
    <row r="321" s="2" customFormat="1">
      <c r="A321" s="39"/>
      <c r="B321" s="40"/>
      <c r="C321" s="41"/>
      <c r="D321" s="232" t="s">
        <v>136</v>
      </c>
      <c r="E321" s="41"/>
      <c r="F321" s="233" t="s">
        <v>445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136</v>
      </c>
      <c r="AU321" s="18" t="s">
        <v>87</v>
      </c>
    </row>
    <row r="322" s="2" customFormat="1">
      <c r="A322" s="39"/>
      <c r="B322" s="40"/>
      <c r="C322" s="41"/>
      <c r="D322" s="237" t="s">
        <v>138</v>
      </c>
      <c r="E322" s="41"/>
      <c r="F322" s="238" t="s">
        <v>446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138</v>
      </c>
      <c r="AU322" s="18" t="s">
        <v>87</v>
      </c>
    </row>
    <row r="323" s="13" customFormat="1">
      <c r="A323" s="13"/>
      <c r="B323" s="239"/>
      <c r="C323" s="240"/>
      <c r="D323" s="232" t="s">
        <v>140</v>
      </c>
      <c r="E323" s="241" t="s">
        <v>1</v>
      </c>
      <c r="F323" s="242" t="s">
        <v>447</v>
      </c>
      <c r="G323" s="240"/>
      <c r="H323" s="243">
        <v>1132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140</v>
      </c>
      <c r="AU323" s="249" t="s">
        <v>87</v>
      </c>
      <c r="AV323" s="13" t="s">
        <v>87</v>
      </c>
      <c r="AW323" s="13" t="s">
        <v>34</v>
      </c>
      <c r="AX323" s="13" t="s">
        <v>85</v>
      </c>
      <c r="AY323" s="249" t="s">
        <v>127</v>
      </c>
    </row>
    <row r="324" s="2" customFormat="1" ht="16.5" customHeight="1">
      <c r="A324" s="39"/>
      <c r="B324" s="40"/>
      <c r="C324" s="219" t="s">
        <v>448</v>
      </c>
      <c r="D324" s="219" t="s">
        <v>129</v>
      </c>
      <c r="E324" s="220" t="s">
        <v>449</v>
      </c>
      <c r="F324" s="221" t="s">
        <v>450</v>
      </c>
      <c r="G324" s="222" t="s">
        <v>132</v>
      </c>
      <c r="H324" s="223">
        <v>1103</v>
      </c>
      <c r="I324" s="224"/>
      <c r="J324" s="225">
        <f>ROUND(I324*H324,2)</f>
        <v>0</v>
      </c>
      <c r="K324" s="221" t="s">
        <v>133</v>
      </c>
      <c r="L324" s="45"/>
      <c r="M324" s="226" t="s">
        <v>1</v>
      </c>
      <c r="N324" s="227" t="s">
        <v>42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134</v>
      </c>
      <c r="AT324" s="230" t="s">
        <v>129</v>
      </c>
      <c r="AU324" s="230" t="s">
        <v>87</v>
      </c>
      <c r="AY324" s="18" t="s">
        <v>127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85</v>
      </c>
      <c r="BK324" s="231">
        <f>ROUND(I324*H324,2)</f>
        <v>0</v>
      </c>
      <c r="BL324" s="18" t="s">
        <v>134</v>
      </c>
      <c r="BM324" s="230" t="s">
        <v>451</v>
      </c>
    </row>
    <row r="325" s="2" customFormat="1">
      <c r="A325" s="39"/>
      <c r="B325" s="40"/>
      <c r="C325" s="41"/>
      <c r="D325" s="232" t="s">
        <v>136</v>
      </c>
      <c r="E325" s="41"/>
      <c r="F325" s="233" t="s">
        <v>452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136</v>
      </c>
      <c r="AU325" s="18" t="s">
        <v>87</v>
      </c>
    </row>
    <row r="326" s="2" customFormat="1">
      <c r="A326" s="39"/>
      <c r="B326" s="40"/>
      <c r="C326" s="41"/>
      <c r="D326" s="237" t="s">
        <v>138</v>
      </c>
      <c r="E326" s="41"/>
      <c r="F326" s="238" t="s">
        <v>453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138</v>
      </c>
      <c r="AU326" s="18" t="s">
        <v>87</v>
      </c>
    </row>
    <row r="327" s="13" customFormat="1">
      <c r="A327" s="13"/>
      <c r="B327" s="239"/>
      <c r="C327" s="240"/>
      <c r="D327" s="232" t="s">
        <v>140</v>
      </c>
      <c r="E327" s="241" t="s">
        <v>1</v>
      </c>
      <c r="F327" s="242" t="s">
        <v>454</v>
      </c>
      <c r="G327" s="240"/>
      <c r="H327" s="243">
        <v>1103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140</v>
      </c>
      <c r="AU327" s="249" t="s">
        <v>87</v>
      </c>
      <c r="AV327" s="13" t="s">
        <v>87</v>
      </c>
      <c r="AW327" s="13" t="s">
        <v>34</v>
      </c>
      <c r="AX327" s="13" t="s">
        <v>85</v>
      </c>
      <c r="AY327" s="249" t="s">
        <v>127</v>
      </c>
    </row>
    <row r="328" s="2" customFormat="1" ht="16.5" customHeight="1">
      <c r="A328" s="39"/>
      <c r="B328" s="40"/>
      <c r="C328" s="219" t="s">
        <v>455</v>
      </c>
      <c r="D328" s="219" t="s">
        <v>129</v>
      </c>
      <c r="E328" s="220" t="s">
        <v>456</v>
      </c>
      <c r="F328" s="221" t="s">
        <v>457</v>
      </c>
      <c r="G328" s="222" t="s">
        <v>132</v>
      </c>
      <c r="H328" s="223">
        <v>1103</v>
      </c>
      <c r="I328" s="224"/>
      <c r="J328" s="225">
        <f>ROUND(I328*H328,2)</f>
        <v>0</v>
      </c>
      <c r="K328" s="221" t="s">
        <v>133</v>
      </c>
      <c r="L328" s="45"/>
      <c r="M328" s="226" t="s">
        <v>1</v>
      </c>
      <c r="N328" s="227" t="s">
        <v>42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134</v>
      </c>
      <c r="AT328" s="230" t="s">
        <v>129</v>
      </c>
      <c r="AU328" s="230" t="s">
        <v>87</v>
      </c>
      <c r="AY328" s="18" t="s">
        <v>127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85</v>
      </c>
      <c r="BK328" s="231">
        <f>ROUND(I328*H328,2)</f>
        <v>0</v>
      </c>
      <c r="BL328" s="18" t="s">
        <v>134</v>
      </c>
      <c r="BM328" s="230" t="s">
        <v>458</v>
      </c>
    </row>
    <row r="329" s="2" customFormat="1">
      <c r="A329" s="39"/>
      <c r="B329" s="40"/>
      <c r="C329" s="41"/>
      <c r="D329" s="232" t="s">
        <v>136</v>
      </c>
      <c r="E329" s="41"/>
      <c r="F329" s="233" t="s">
        <v>459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136</v>
      </c>
      <c r="AU329" s="18" t="s">
        <v>87</v>
      </c>
    </row>
    <row r="330" s="2" customFormat="1">
      <c r="A330" s="39"/>
      <c r="B330" s="40"/>
      <c r="C330" s="41"/>
      <c r="D330" s="237" t="s">
        <v>138</v>
      </c>
      <c r="E330" s="41"/>
      <c r="F330" s="238" t="s">
        <v>460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138</v>
      </c>
      <c r="AU330" s="18" t="s">
        <v>87</v>
      </c>
    </row>
    <row r="331" s="13" customFormat="1">
      <c r="A331" s="13"/>
      <c r="B331" s="239"/>
      <c r="C331" s="240"/>
      <c r="D331" s="232" t="s">
        <v>140</v>
      </c>
      <c r="E331" s="241" t="s">
        <v>1</v>
      </c>
      <c r="F331" s="242" t="s">
        <v>461</v>
      </c>
      <c r="G331" s="240"/>
      <c r="H331" s="243">
        <v>1103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140</v>
      </c>
      <c r="AU331" s="249" t="s">
        <v>87</v>
      </c>
      <c r="AV331" s="13" t="s">
        <v>87</v>
      </c>
      <c r="AW331" s="13" t="s">
        <v>34</v>
      </c>
      <c r="AX331" s="13" t="s">
        <v>85</v>
      </c>
      <c r="AY331" s="249" t="s">
        <v>127</v>
      </c>
    </row>
    <row r="332" s="2" customFormat="1" ht="16.5" customHeight="1">
      <c r="A332" s="39"/>
      <c r="B332" s="40"/>
      <c r="C332" s="219" t="s">
        <v>462</v>
      </c>
      <c r="D332" s="219" t="s">
        <v>129</v>
      </c>
      <c r="E332" s="220" t="s">
        <v>463</v>
      </c>
      <c r="F332" s="221" t="s">
        <v>464</v>
      </c>
      <c r="G332" s="222" t="s">
        <v>132</v>
      </c>
      <c r="H332" s="223">
        <v>2.2000000000000002</v>
      </c>
      <c r="I332" s="224"/>
      <c r="J332" s="225">
        <f>ROUND(I332*H332,2)</f>
        <v>0</v>
      </c>
      <c r="K332" s="221" t="s">
        <v>133</v>
      </c>
      <c r="L332" s="45"/>
      <c r="M332" s="226" t="s">
        <v>1</v>
      </c>
      <c r="N332" s="227" t="s">
        <v>42</v>
      </c>
      <c r="O332" s="92"/>
      <c r="P332" s="228">
        <f>O332*H332</f>
        <v>0</v>
      </c>
      <c r="Q332" s="228">
        <v>0.089219999999999994</v>
      </c>
      <c r="R332" s="228">
        <f>Q332*H332</f>
        <v>0.19628400000000001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134</v>
      </c>
      <c r="AT332" s="230" t="s">
        <v>129</v>
      </c>
      <c r="AU332" s="230" t="s">
        <v>87</v>
      </c>
      <c r="AY332" s="18" t="s">
        <v>127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85</v>
      </c>
      <c r="BK332" s="231">
        <f>ROUND(I332*H332,2)</f>
        <v>0</v>
      </c>
      <c r="BL332" s="18" t="s">
        <v>134</v>
      </c>
      <c r="BM332" s="230" t="s">
        <v>465</v>
      </c>
    </row>
    <row r="333" s="2" customFormat="1">
      <c r="A333" s="39"/>
      <c r="B333" s="40"/>
      <c r="C333" s="41"/>
      <c r="D333" s="232" t="s">
        <v>136</v>
      </c>
      <c r="E333" s="41"/>
      <c r="F333" s="233" t="s">
        <v>466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136</v>
      </c>
      <c r="AU333" s="18" t="s">
        <v>87</v>
      </c>
    </row>
    <row r="334" s="2" customFormat="1">
      <c r="A334" s="39"/>
      <c r="B334" s="40"/>
      <c r="C334" s="41"/>
      <c r="D334" s="237" t="s">
        <v>138</v>
      </c>
      <c r="E334" s="41"/>
      <c r="F334" s="238" t="s">
        <v>467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138</v>
      </c>
      <c r="AU334" s="18" t="s">
        <v>87</v>
      </c>
    </row>
    <row r="335" s="13" customFormat="1">
      <c r="A335" s="13"/>
      <c r="B335" s="239"/>
      <c r="C335" s="240"/>
      <c r="D335" s="232" t="s">
        <v>140</v>
      </c>
      <c r="E335" s="241" t="s">
        <v>1</v>
      </c>
      <c r="F335" s="242" t="s">
        <v>468</v>
      </c>
      <c r="G335" s="240"/>
      <c r="H335" s="243">
        <v>2.2000000000000002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140</v>
      </c>
      <c r="AU335" s="249" t="s">
        <v>87</v>
      </c>
      <c r="AV335" s="13" t="s">
        <v>87</v>
      </c>
      <c r="AW335" s="13" t="s">
        <v>34</v>
      </c>
      <c r="AX335" s="13" t="s">
        <v>85</v>
      </c>
      <c r="AY335" s="249" t="s">
        <v>127</v>
      </c>
    </row>
    <row r="336" s="2" customFormat="1" ht="16.5" customHeight="1">
      <c r="A336" s="39"/>
      <c r="B336" s="40"/>
      <c r="C336" s="261" t="s">
        <v>469</v>
      </c>
      <c r="D336" s="261" t="s">
        <v>322</v>
      </c>
      <c r="E336" s="262" t="s">
        <v>470</v>
      </c>
      <c r="F336" s="263" t="s">
        <v>471</v>
      </c>
      <c r="G336" s="264" t="s">
        <v>132</v>
      </c>
      <c r="H336" s="265">
        <v>2.2440000000000002</v>
      </c>
      <c r="I336" s="266"/>
      <c r="J336" s="267">
        <f>ROUND(I336*H336,2)</f>
        <v>0</v>
      </c>
      <c r="K336" s="263" t="s">
        <v>133</v>
      </c>
      <c r="L336" s="268"/>
      <c r="M336" s="269" t="s">
        <v>1</v>
      </c>
      <c r="N336" s="270" t="s">
        <v>42</v>
      </c>
      <c r="O336" s="92"/>
      <c r="P336" s="228">
        <f>O336*H336</f>
        <v>0</v>
      </c>
      <c r="Q336" s="228">
        <v>0.13100000000000001</v>
      </c>
      <c r="R336" s="228">
        <f>Q336*H336</f>
        <v>0.29396400000000006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176</v>
      </c>
      <c r="AT336" s="230" t="s">
        <v>322</v>
      </c>
      <c r="AU336" s="230" t="s">
        <v>87</v>
      </c>
      <c r="AY336" s="18" t="s">
        <v>127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85</v>
      </c>
      <c r="BK336" s="231">
        <f>ROUND(I336*H336,2)</f>
        <v>0</v>
      </c>
      <c r="BL336" s="18" t="s">
        <v>134</v>
      </c>
      <c r="BM336" s="230" t="s">
        <v>472</v>
      </c>
    </row>
    <row r="337" s="2" customFormat="1">
      <c r="A337" s="39"/>
      <c r="B337" s="40"/>
      <c r="C337" s="41"/>
      <c r="D337" s="232" t="s">
        <v>136</v>
      </c>
      <c r="E337" s="41"/>
      <c r="F337" s="233" t="s">
        <v>471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136</v>
      </c>
      <c r="AU337" s="18" t="s">
        <v>87</v>
      </c>
    </row>
    <row r="338" s="13" customFormat="1">
      <c r="A338" s="13"/>
      <c r="B338" s="239"/>
      <c r="C338" s="240"/>
      <c r="D338" s="232" t="s">
        <v>140</v>
      </c>
      <c r="E338" s="241" t="s">
        <v>1</v>
      </c>
      <c r="F338" s="242" t="s">
        <v>473</v>
      </c>
      <c r="G338" s="240"/>
      <c r="H338" s="243">
        <v>2.2440000000000002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140</v>
      </c>
      <c r="AU338" s="249" t="s">
        <v>87</v>
      </c>
      <c r="AV338" s="13" t="s">
        <v>87</v>
      </c>
      <c r="AW338" s="13" t="s">
        <v>34</v>
      </c>
      <c r="AX338" s="13" t="s">
        <v>85</v>
      </c>
      <c r="AY338" s="249" t="s">
        <v>127</v>
      </c>
    </row>
    <row r="339" s="2" customFormat="1" ht="21.75" customHeight="1">
      <c r="A339" s="39"/>
      <c r="B339" s="40"/>
      <c r="C339" s="219" t="s">
        <v>474</v>
      </c>
      <c r="D339" s="219" t="s">
        <v>129</v>
      </c>
      <c r="E339" s="220" t="s">
        <v>475</v>
      </c>
      <c r="F339" s="221" t="s">
        <v>476</v>
      </c>
      <c r="G339" s="222" t="s">
        <v>132</v>
      </c>
      <c r="H339" s="223">
        <v>52</v>
      </c>
      <c r="I339" s="224"/>
      <c r="J339" s="225">
        <f>ROUND(I339*H339,2)</f>
        <v>0</v>
      </c>
      <c r="K339" s="221" t="s">
        <v>133</v>
      </c>
      <c r="L339" s="45"/>
      <c r="M339" s="226" t="s">
        <v>1</v>
      </c>
      <c r="N339" s="227" t="s">
        <v>42</v>
      </c>
      <c r="O339" s="92"/>
      <c r="P339" s="228">
        <f>O339*H339</f>
        <v>0</v>
      </c>
      <c r="Q339" s="228">
        <v>0.11162</v>
      </c>
      <c r="R339" s="228">
        <f>Q339*H339</f>
        <v>5.8042400000000001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134</v>
      </c>
      <c r="AT339" s="230" t="s">
        <v>129</v>
      </c>
      <c r="AU339" s="230" t="s">
        <v>87</v>
      </c>
      <c r="AY339" s="18" t="s">
        <v>127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85</v>
      </c>
      <c r="BK339" s="231">
        <f>ROUND(I339*H339,2)</f>
        <v>0</v>
      </c>
      <c r="BL339" s="18" t="s">
        <v>134</v>
      </c>
      <c r="BM339" s="230" t="s">
        <v>477</v>
      </c>
    </row>
    <row r="340" s="2" customFormat="1">
      <c r="A340" s="39"/>
      <c r="B340" s="40"/>
      <c r="C340" s="41"/>
      <c r="D340" s="232" t="s">
        <v>136</v>
      </c>
      <c r="E340" s="41"/>
      <c r="F340" s="233" t="s">
        <v>478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136</v>
      </c>
      <c r="AU340" s="18" t="s">
        <v>87</v>
      </c>
    </row>
    <row r="341" s="2" customFormat="1">
      <c r="A341" s="39"/>
      <c r="B341" s="40"/>
      <c r="C341" s="41"/>
      <c r="D341" s="237" t="s">
        <v>138</v>
      </c>
      <c r="E341" s="41"/>
      <c r="F341" s="238" t="s">
        <v>479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138</v>
      </c>
      <c r="AU341" s="18" t="s">
        <v>87</v>
      </c>
    </row>
    <row r="342" s="13" customFormat="1">
      <c r="A342" s="13"/>
      <c r="B342" s="239"/>
      <c r="C342" s="240"/>
      <c r="D342" s="232" t="s">
        <v>140</v>
      </c>
      <c r="E342" s="241" t="s">
        <v>1</v>
      </c>
      <c r="F342" s="242" t="s">
        <v>480</v>
      </c>
      <c r="G342" s="240"/>
      <c r="H342" s="243">
        <v>52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140</v>
      </c>
      <c r="AU342" s="249" t="s">
        <v>87</v>
      </c>
      <c r="AV342" s="13" t="s">
        <v>87</v>
      </c>
      <c r="AW342" s="13" t="s">
        <v>34</v>
      </c>
      <c r="AX342" s="13" t="s">
        <v>85</v>
      </c>
      <c r="AY342" s="249" t="s">
        <v>127</v>
      </c>
    </row>
    <row r="343" s="2" customFormat="1" ht="16.5" customHeight="1">
      <c r="A343" s="39"/>
      <c r="B343" s="40"/>
      <c r="C343" s="261" t="s">
        <v>481</v>
      </c>
      <c r="D343" s="261" t="s">
        <v>322</v>
      </c>
      <c r="E343" s="262" t="s">
        <v>482</v>
      </c>
      <c r="F343" s="263" t="s">
        <v>483</v>
      </c>
      <c r="G343" s="264" t="s">
        <v>132</v>
      </c>
      <c r="H343" s="265">
        <v>53.039999999999999</v>
      </c>
      <c r="I343" s="266"/>
      <c r="J343" s="267">
        <f>ROUND(I343*H343,2)</f>
        <v>0</v>
      </c>
      <c r="K343" s="263" t="s">
        <v>133</v>
      </c>
      <c r="L343" s="268"/>
      <c r="M343" s="269" t="s">
        <v>1</v>
      </c>
      <c r="N343" s="270" t="s">
        <v>42</v>
      </c>
      <c r="O343" s="92"/>
      <c r="P343" s="228">
        <f>O343*H343</f>
        <v>0</v>
      </c>
      <c r="Q343" s="228">
        <v>0.17599999999999999</v>
      </c>
      <c r="R343" s="228">
        <f>Q343*H343</f>
        <v>9.3350399999999993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176</v>
      </c>
      <c r="AT343" s="230" t="s">
        <v>322</v>
      </c>
      <c r="AU343" s="230" t="s">
        <v>87</v>
      </c>
      <c r="AY343" s="18" t="s">
        <v>127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85</v>
      </c>
      <c r="BK343" s="231">
        <f>ROUND(I343*H343,2)</f>
        <v>0</v>
      </c>
      <c r="BL343" s="18" t="s">
        <v>134</v>
      </c>
      <c r="BM343" s="230" t="s">
        <v>484</v>
      </c>
    </row>
    <row r="344" s="2" customFormat="1">
      <c r="A344" s="39"/>
      <c r="B344" s="40"/>
      <c r="C344" s="41"/>
      <c r="D344" s="232" t="s">
        <v>136</v>
      </c>
      <c r="E344" s="41"/>
      <c r="F344" s="233" t="s">
        <v>483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136</v>
      </c>
      <c r="AU344" s="18" t="s">
        <v>87</v>
      </c>
    </row>
    <row r="345" s="13" customFormat="1">
      <c r="A345" s="13"/>
      <c r="B345" s="239"/>
      <c r="C345" s="240"/>
      <c r="D345" s="232" t="s">
        <v>140</v>
      </c>
      <c r="E345" s="241" t="s">
        <v>1</v>
      </c>
      <c r="F345" s="242" t="s">
        <v>485</v>
      </c>
      <c r="G345" s="240"/>
      <c r="H345" s="243">
        <v>53.039999999999999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140</v>
      </c>
      <c r="AU345" s="249" t="s">
        <v>87</v>
      </c>
      <c r="AV345" s="13" t="s">
        <v>87</v>
      </c>
      <c r="AW345" s="13" t="s">
        <v>34</v>
      </c>
      <c r="AX345" s="13" t="s">
        <v>85</v>
      </c>
      <c r="AY345" s="249" t="s">
        <v>127</v>
      </c>
    </row>
    <row r="346" s="12" customFormat="1" ht="22.8" customHeight="1">
      <c r="A346" s="12"/>
      <c r="B346" s="203"/>
      <c r="C346" s="204"/>
      <c r="D346" s="205" t="s">
        <v>76</v>
      </c>
      <c r="E346" s="217" t="s">
        <v>176</v>
      </c>
      <c r="F346" s="217" t="s">
        <v>486</v>
      </c>
      <c r="G346" s="204"/>
      <c r="H346" s="204"/>
      <c r="I346" s="207"/>
      <c r="J346" s="218">
        <f>BK346</f>
        <v>0</v>
      </c>
      <c r="K346" s="204"/>
      <c r="L346" s="209"/>
      <c r="M346" s="210"/>
      <c r="N346" s="211"/>
      <c r="O346" s="211"/>
      <c r="P346" s="212">
        <f>SUM(P347:P395)</f>
        <v>0</v>
      </c>
      <c r="Q346" s="211"/>
      <c r="R346" s="212">
        <f>SUM(R347:R395)</f>
        <v>1.1879460000000002</v>
      </c>
      <c r="S346" s="211"/>
      <c r="T346" s="213">
        <f>SUM(T347:T395)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4" t="s">
        <v>85</v>
      </c>
      <c r="AT346" s="215" t="s">
        <v>76</v>
      </c>
      <c r="AU346" s="215" t="s">
        <v>85</v>
      </c>
      <c r="AY346" s="214" t="s">
        <v>127</v>
      </c>
      <c r="BK346" s="216">
        <f>SUM(BK347:BK395)</f>
        <v>0</v>
      </c>
    </row>
    <row r="347" s="2" customFormat="1" ht="16.5" customHeight="1">
      <c r="A347" s="39"/>
      <c r="B347" s="40"/>
      <c r="C347" s="219" t="s">
        <v>487</v>
      </c>
      <c r="D347" s="219" t="s">
        <v>129</v>
      </c>
      <c r="E347" s="220" t="s">
        <v>488</v>
      </c>
      <c r="F347" s="221" t="s">
        <v>489</v>
      </c>
      <c r="G347" s="222" t="s">
        <v>200</v>
      </c>
      <c r="H347" s="223">
        <v>1</v>
      </c>
      <c r="I347" s="224"/>
      <c r="J347" s="225">
        <f>ROUND(I347*H347,2)</f>
        <v>0</v>
      </c>
      <c r="K347" s="221" t="s">
        <v>133</v>
      </c>
      <c r="L347" s="45"/>
      <c r="M347" s="226" t="s">
        <v>1</v>
      </c>
      <c r="N347" s="227" t="s">
        <v>42</v>
      </c>
      <c r="O347" s="92"/>
      <c r="P347" s="228">
        <f>O347*H347</f>
        <v>0</v>
      </c>
      <c r="Q347" s="228">
        <v>1.0000000000000001E-05</v>
      </c>
      <c r="R347" s="228">
        <f>Q347*H347</f>
        <v>1.0000000000000001E-05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134</v>
      </c>
      <c r="AT347" s="230" t="s">
        <v>129</v>
      </c>
      <c r="AU347" s="230" t="s">
        <v>87</v>
      </c>
      <c r="AY347" s="18" t="s">
        <v>127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85</v>
      </c>
      <c r="BK347" s="231">
        <f>ROUND(I347*H347,2)</f>
        <v>0</v>
      </c>
      <c r="BL347" s="18" t="s">
        <v>134</v>
      </c>
      <c r="BM347" s="230" t="s">
        <v>490</v>
      </c>
    </row>
    <row r="348" s="2" customFormat="1">
      <c r="A348" s="39"/>
      <c r="B348" s="40"/>
      <c r="C348" s="41"/>
      <c r="D348" s="232" t="s">
        <v>136</v>
      </c>
      <c r="E348" s="41"/>
      <c r="F348" s="233" t="s">
        <v>491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87</v>
      </c>
    </row>
    <row r="349" s="2" customFormat="1">
      <c r="A349" s="39"/>
      <c r="B349" s="40"/>
      <c r="C349" s="41"/>
      <c r="D349" s="237" t="s">
        <v>138</v>
      </c>
      <c r="E349" s="41"/>
      <c r="F349" s="238" t="s">
        <v>492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138</v>
      </c>
      <c r="AU349" s="18" t="s">
        <v>87</v>
      </c>
    </row>
    <row r="350" s="13" customFormat="1">
      <c r="A350" s="13"/>
      <c r="B350" s="239"/>
      <c r="C350" s="240"/>
      <c r="D350" s="232" t="s">
        <v>140</v>
      </c>
      <c r="E350" s="241" t="s">
        <v>1</v>
      </c>
      <c r="F350" s="242" t="s">
        <v>493</v>
      </c>
      <c r="G350" s="240"/>
      <c r="H350" s="243">
        <v>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140</v>
      </c>
      <c r="AU350" s="249" t="s">
        <v>87</v>
      </c>
      <c r="AV350" s="13" t="s">
        <v>87</v>
      </c>
      <c r="AW350" s="13" t="s">
        <v>34</v>
      </c>
      <c r="AX350" s="13" t="s">
        <v>85</v>
      </c>
      <c r="AY350" s="249" t="s">
        <v>127</v>
      </c>
    </row>
    <row r="351" s="2" customFormat="1" ht="16.5" customHeight="1">
      <c r="A351" s="39"/>
      <c r="B351" s="40"/>
      <c r="C351" s="261" t="s">
        <v>494</v>
      </c>
      <c r="D351" s="261" t="s">
        <v>322</v>
      </c>
      <c r="E351" s="262" t="s">
        <v>495</v>
      </c>
      <c r="F351" s="263" t="s">
        <v>496</v>
      </c>
      <c r="G351" s="264" t="s">
        <v>200</v>
      </c>
      <c r="H351" s="265">
        <v>1.03</v>
      </c>
      <c r="I351" s="266"/>
      <c r="J351" s="267">
        <f>ROUND(I351*H351,2)</f>
        <v>0</v>
      </c>
      <c r="K351" s="263" t="s">
        <v>133</v>
      </c>
      <c r="L351" s="268"/>
      <c r="M351" s="269" t="s">
        <v>1</v>
      </c>
      <c r="N351" s="270" t="s">
        <v>42</v>
      </c>
      <c r="O351" s="92"/>
      <c r="P351" s="228">
        <f>O351*H351</f>
        <v>0</v>
      </c>
      <c r="Q351" s="228">
        <v>0.0041999999999999997</v>
      </c>
      <c r="R351" s="228">
        <f>Q351*H351</f>
        <v>0.004326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176</v>
      </c>
      <c r="AT351" s="230" t="s">
        <v>322</v>
      </c>
      <c r="AU351" s="230" t="s">
        <v>87</v>
      </c>
      <c r="AY351" s="18" t="s">
        <v>127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85</v>
      </c>
      <c r="BK351" s="231">
        <f>ROUND(I351*H351,2)</f>
        <v>0</v>
      </c>
      <c r="BL351" s="18" t="s">
        <v>134</v>
      </c>
      <c r="BM351" s="230" t="s">
        <v>497</v>
      </c>
    </row>
    <row r="352" s="2" customFormat="1">
      <c r="A352" s="39"/>
      <c r="B352" s="40"/>
      <c r="C352" s="41"/>
      <c r="D352" s="232" t="s">
        <v>136</v>
      </c>
      <c r="E352" s="41"/>
      <c r="F352" s="233" t="s">
        <v>496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136</v>
      </c>
      <c r="AU352" s="18" t="s">
        <v>87</v>
      </c>
    </row>
    <row r="353" s="13" customFormat="1">
      <c r="A353" s="13"/>
      <c r="B353" s="239"/>
      <c r="C353" s="240"/>
      <c r="D353" s="232" t="s">
        <v>140</v>
      </c>
      <c r="E353" s="240"/>
      <c r="F353" s="242" t="s">
        <v>498</v>
      </c>
      <c r="G353" s="240"/>
      <c r="H353" s="243">
        <v>1.03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140</v>
      </c>
      <c r="AU353" s="249" t="s">
        <v>87</v>
      </c>
      <c r="AV353" s="13" t="s">
        <v>87</v>
      </c>
      <c r="AW353" s="13" t="s">
        <v>4</v>
      </c>
      <c r="AX353" s="13" t="s">
        <v>85</v>
      </c>
      <c r="AY353" s="249" t="s">
        <v>127</v>
      </c>
    </row>
    <row r="354" s="2" customFormat="1" ht="21.75" customHeight="1">
      <c r="A354" s="39"/>
      <c r="B354" s="40"/>
      <c r="C354" s="219" t="s">
        <v>499</v>
      </c>
      <c r="D354" s="219" t="s">
        <v>129</v>
      </c>
      <c r="E354" s="220" t="s">
        <v>500</v>
      </c>
      <c r="F354" s="221" t="s">
        <v>501</v>
      </c>
      <c r="G354" s="222" t="s">
        <v>144</v>
      </c>
      <c r="H354" s="223">
        <v>1</v>
      </c>
      <c r="I354" s="224"/>
      <c r="J354" s="225">
        <f>ROUND(I354*H354,2)</f>
        <v>0</v>
      </c>
      <c r="K354" s="221" t="s">
        <v>133</v>
      </c>
      <c r="L354" s="45"/>
      <c r="M354" s="226" t="s">
        <v>1</v>
      </c>
      <c r="N354" s="227" t="s">
        <v>42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134</v>
      </c>
      <c r="AT354" s="230" t="s">
        <v>129</v>
      </c>
      <c r="AU354" s="230" t="s">
        <v>87</v>
      </c>
      <c r="AY354" s="18" t="s">
        <v>127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85</v>
      </c>
      <c r="BK354" s="231">
        <f>ROUND(I354*H354,2)</f>
        <v>0</v>
      </c>
      <c r="BL354" s="18" t="s">
        <v>134</v>
      </c>
      <c r="BM354" s="230" t="s">
        <v>502</v>
      </c>
    </row>
    <row r="355" s="2" customFormat="1">
      <c r="A355" s="39"/>
      <c r="B355" s="40"/>
      <c r="C355" s="41"/>
      <c r="D355" s="232" t="s">
        <v>136</v>
      </c>
      <c r="E355" s="41"/>
      <c r="F355" s="233" t="s">
        <v>503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136</v>
      </c>
      <c r="AU355" s="18" t="s">
        <v>87</v>
      </c>
    </row>
    <row r="356" s="2" customFormat="1">
      <c r="A356" s="39"/>
      <c r="B356" s="40"/>
      <c r="C356" s="41"/>
      <c r="D356" s="237" t="s">
        <v>138</v>
      </c>
      <c r="E356" s="41"/>
      <c r="F356" s="238" t="s">
        <v>504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138</v>
      </c>
      <c r="AU356" s="18" t="s">
        <v>87</v>
      </c>
    </row>
    <row r="357" s="13" customFormat="1">
      <c r="A357" s="13"/>
      <c r="B357" s="239"/>
      <c r="C357" s="240"/>
      <c r="D357" s="232" t="s">
        <v>140</v>
      </c>
      <c r="E357" s="241" t="s">
        <v>1</v>
      </c>
      <c r="F357" s="242" t="s">
        <v>505</v>
      </c>
      <c r="G357" s="240"/>
      <c r="H357" s="243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140</v>
      </c>
      <c r="AU357" s="249" t="s">
        <v>87</v>
      </c>
      <c r="AV357" s="13" t="s">
        <v>87</v>
      </c>
      <c r="AW357" s="13" t="s">
        <v>34</v>
      </c>
      <c r="AX357" s="13" t="s">
        <v>85</v>
      </c>
      <c r="AY357" s="249" t="s">
        <v>127</v>
      </c>
    </row>
    <row r="358" s="2" customFormat="1" ht="16.5" customHeight="1">
      <c r="A358" s="39"/>
      <c r="B358" s="40"/>
      <c r="C358" s="261" t="s">
        <v>506</v>
      </c>
      <c r="D358" s="261" t="s">
        <v>322</v>
      </c>
      <c r="E358" s="262" t="s">
        <v>507</v>
      </c>
      <c r="F358" s="263" t="s">
        <v>508</v>
      </c>
      <c r="G358" s="264" t="s">
        <v>144</v>
      </c>
      <c r="H358" s="265">
        <v>1</v>
      </c>
      <c r="I358" s="266"/>
      <c r="J358" s="267">
        <f>ROUND(I358*H358,2)</f>
        <v>0</v>
      </c>
      <c r="K358" s="263" t="s">
        <v>133</v>
      </c>
      <c r="L358" s="268"/>
      <c r="M358" s="269" t="s">
        <v>1</v>
      </c>
      <c r="N358" s="270" t="s">
        <v>42</v>
      </c>
      <c r="O358" s="92"/>
      <c r="P358" s="228">
        <f>O358*H358</f>
        <v>0</v>
      </c>
      <c r="Q358" s="228">
        <v>0.00080000000000000004</v>
      </c>
      <c r="R358" s="228">
        <f>Q358*H358</f>
        <v>0.00080000000000000004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176</v>
      </c>
      <c r="AT358" s="230" t="s">
        <v>322</v>
      </c>
      <c r="AU358" s="230" t="s">
        <v>87</v>
      </c>
      <c r="AY358" s="18" t="s">
        <v>127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85</v>
      </c>
      <c r="BK358" s="231">
        <f>ROUND(I358*H358,2)</f>
        <v>0</v>
      </c>
      <c r="BL358" s="18" t="s">
        <v>134</v>
      </c>
      <c r="BM358" s="230" t="s">
        <v>509</v>
      </c>
    </row>
    <row r="359" s="2" customFormat="1">
      <c r="A359" s="39"/>
      <c r="B359" s="40"/>
      <c r="C359" s="41"/>
      <c r="D359" s="232" t="s">
        <v>136</v>
      </c>
      <c r="E359" s="41"/>
      <c r="F359" s="233" t="s">
        <v>508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136</v>
      </c>
      <c r="AU359" s="18" t="s">
        <v>87</v>
      </c>
    </row>
    <row r="360" s="2" customFormat="1" ht="16.5" customHeight="1">
      <c r="A360" s="39"/>
      <c r="B360" s="40"/>
      <c r="C360" s="219" t="s">
        <v>510</v>
      </c>
      <c r="D360" s="219" t="s">
        <v>129</v>
      </c>
      <c r="E360" s="220" t="s">
        <v>511</v>
      </c>
      <c r="F360" s="221" t="s">
        <v>512</v>
      </c>
      <c r="G360" s="222" t="s">
        <v>144</v>
      </c>
      <c r="H360" s="223">
        <v>1</v>
      </c>
      <c r="I360" s="224"/>
      <c r="J360" s="225">
        <f>ROUND(I360*H360,2)</f>
        <v>0</v>
      </c>
      <c r="K360" s="221" t="s">
        <v>133</v>
      </c>
      <c r="L360" s="45"/>
      <c r="M360" s="226" t="s">
        <v>1</v>
      </c>
      <c r="N360" s="227" t="s">
        <v>42</v>
      </c>
      <c r="O360" s="92"/>
      <c r="P360" s="228">
        <f>O360*H360</f>
        <v>0</v>
      </c>
      <c r="Q360" s="228">
        <v>3.0000000000000001E-05</v>
      </c>
      <c r="R360" s="228">
        <f>Q360*H360</f>
        <v>3.0000000000000001E-05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134</v>
      </c>
      <c r="AT360" s="230" t="s">
        <v>129</v>
      </c>
      <c r="AU360" s="230" t="s">
        <v>87</v>
      </c>
      <c r="AY360" s="18" t="s">
        <v>127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85</v>
      </c>
      <c r="BK360" s="231">
        <f>ROUND(I360*H360,2)</f>
        <v>0</v>
      </c>
      <c r="BL360" s="18" t="s">
        <v>134</v>
      </c>
      <c r="BM360" s="230" t="s">
        <v>513</v>
      </c>
    </row>
    <row r="361" s="2" customFormat="1">
      <c r="A361" s="39"/>
      <c r="B361" s="40"/>
      <c r="C361" s="41"/>
      <c r="D361" s="232" t="s">
        <v>136</v>
      </c>
      <c r="E361" s="41"/>
      <c r="F361" s="233" t="s">
        <v>514</v>
      </c>
      <c r="G361" s="41"/>
      <c r="H361" s="41"/>
      <c r="I361" s="234"/>
      <c r="J361" s="41"/>
      <c r="K361" s="41"/>
      <c r="L361" s="45"/>
      <c r="M361" s="235"/>
      <c r="N361" s="236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136</v>
      </c>
      <c r="AU361" s="18" t="s">
        <v>87</v>
      </c>
    </row>
    <row r="362" s="2" customFormat="1">
      <c r="A362" s="39"/>
      <c r="B362" s="40"/>
      <c r="C362" s="41"/>
      <c r="D362" s="237" t="s">
        <v>138</v>
      </c>
      <c r="E362" s="41"/>
      <c r="F362" s="238" t="s">
        <v>515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138</v>
      </c>
      <c r="AU362" s="18" t="s">
        <v>87</v>
      </c>
    </row>
    <row r="363" s="13" customFormat="1">
      <c r="A363" s="13"/>
      <c r="B363" s="239"/>
      <c r="C363" s="240"/>
      <c r="D363" s="232" t="s">
        <v>140</v>
      </c>
      <c r="E363" s="241" t="s">
        <v>1</v>
      </c>
      <c r="F363" s="242" t="s">
        <v>516</v>
      </c>
      <c r="G363" s="240"/>
      <c r="H363" s="243">
        <v>1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140</v>
      </c>
      <c r="AU363" s="249" t="s">
        <v>87</v>
      </c>
      <c r="AV363" s="13" t="s">
        <v>87</v>
      </c>
      <c r="AW363" s="13" t="s">
        <v>34</v>
      </c>
      <c r="AX363" s="13" t="s">
        <v>85</v>
      </c>
      <c r="AY363" s="249" t="s">
        <v>127</v>
      </c>
    </row>
    <row r="364" s="2" customFormat="1" ht="16.5" customHeight="1">
      <c r="A364" s="39"/>
      <c r="B364" s="40"/>
      <c r="C364" s="261" t="s">
        <v>517</v>
      </c>
      <c r="D364" s="261" t="s">
        <v>322</v>
      </c>
      <c r="E364" s="262" t="s">
        <v>518</v>
      </c>
      <c r="F364" s="263" t="s">
        <v>519</v>
      </c>
      <c r="G364" s="264" t="s">
        <v>144</v>
      </c>
      <c r="H364" s="265">
        <v>1</v>
      </c>
      <c r="I364" s="266"/>
      <c r="J364" s="267">
        <f>ROUND(I364*H364,2)</f>
        <v>0</v>
      </c>
      <c r="K364" s="263" t="s">
        <v>133</v>
      </c>
      <c r="L364" s="268"/>
      <c r="M364" s="269" t="s">
        <v>1</v>
      </c>
      <c r="N364" s="270" t="s">
        <v>42</v>
      </c>
      <c r="O364" s="92"/>
      <c r="P364" s="228">
        <f>O364*H364</f>
        <v>0</v>
      </c>
      <c r="Q364" s="228">
        <v>0.0028999999999999998</v>
      </c>
      <c r="R364" s="228">
        <f>Q364*H364</f>
        <v>0.0028999999999999998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176</v>
      </c>
      <c r="AT364" s="230" t="s">
        <v>322</v>
      </c>
      <c r="AU364" s="230" t="s">
        <v>87</v>
      </c>
      <c r="AY364" s="18" t="s">
        <v>127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85</v>
      </c>
      <c r="BK364" s="231">
        <f>ROUND(I364*H364,2)</f>
        <v>0</v>
      </c>
      <c r="BL364" s="18" t="s">
        <v>134</v>
      </c>
      <c r="BM364" s="230" t="s">
        <v>520</v>
      </c>
    </row>
    <row r="365" s="2" customFormat="1">
      <c r="A365" s="39"/>
      <c r="B365" s="40"/>
      <c r="C365" s="41"/>
      <c r="D365" s="232" t="s">
        <v>136</v>
      </c>
      <c r="E365" s="41"/>
      <c r="F365" s="233" t="s">
        <v>519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136</v>
      </c>
      <c r="AU365" s="18" t="s">
        <v>87</v>
      </c>
    </row>
    <row r="366" s="2" customFormat="1" ht="16.5" customHeight="1">
      <c r="A366" s="39"/>
      <c r="B366" s="40"/>
      <c r="C366" s="219" t="s">
        <v>521</v>
      </c>
      <c r="D366" s="219" t="s">
        <v>129</v>
      </c>
      <c r="E366" s="220" t="s">
        <v>522</v>
      </c>
      <c r="F366" s="221" t="s">
        <v>523</v>
      </c>
      <c r="G366" s="222" t="s">
        <v>144</v>
      </c>
      <c r="H366" s="223">
        <v>1</v>
      </c>
      <c r="I366" s="224"/>
      <c r="J366" s="225">
        <f>ROUND(I366*H366,2)</f>
        <v>0</v>
      </c>
      <c r="K366" s="221" t="s">
        <v>133</v>
      </c>
      <c r="L366" s="45"/>
      <c r="M366" s="226" t="s">
        <v>1</v>
      </c>
      <c r="N366" s="227" t="s">
        <v>42</v>
      </c>
      <c r="O366" s="92"/>
      <c r="P366" s="228">
        <f>O366*H366</f>
        <v>0</v>
      </c>
      <c r="Q366" s="228">
        <v>0.12526000000000001</v>
      </c>
      <c r="R366" s="228">
        <f>Q366*H366</f>
        <v>0.12526000000000001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134</v>
      </c>
      <c r="AT366" s="230" t="s">
        <v>129</v>
      </c>
      <c r="AU366" s="230" t="s">
        <v>87</v>
      </c>
      <c r="AY366" s="18" t="s">
        <v>127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85</v>
      </c>
      <c r="BK366" s="231">
        <f>ROUND(I366*H366,2)</f>
        <v>0</v>
      </c>
      <c r="BL366" s="18" t="s">
        <v>134</v>
      </c>
      <c r="BM366" s="230" t="s">
        <v>524</v>
      </c>
    </row>
    <row r="367" s="2" customFormat="1">
      <c r="A367" s="39"/>
      <c r="B367" s="40"/>
      <c r="C367" s="41"/>
      <c r="D367" s="232" t="s">
        <v>136</v>
      </c>
      <c r="E367" s="41"/>
      <c r="F367" s="233" t="s">
        <v>525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136</v>
      </c>
      <c r="AU367" s="18" t="s">
        <v>87</v>
      </c>
    </row>
    <row r="368" s="2" customFormat="1">
      <c r="A368" s="39"/>
      <c r="B368" s="40"/>
      <c r="C368" s="41"/>
      <c r="D368" s="237" t="s">
        <v>138</v>
      </c>
      <c r="E368" s="41"/>
      <c r="F368" s="238" t="s">
        <v>526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138</v>
      </c>
      <c r="AU368" s="18" t="s">
        <v>87</v>
      </c>
    </row>
    <row r="369" s="13" customFormat="1">
      <c r="A369" s="13"/>
      <c r="B369" s="239"/>
      <c r="C369" s="240"/>
      <c r="D369" s="232" t="s">
        <v>140</v>
      </c>
      <c r="E369" s="241" t="s">
        <v>1</v>
      </c>
      <c r="F369" s="242" t="s">
        <v>85</v>
      </c>
      <c r="G369" s="240"/>
      <c r="H369" s="243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140</v>
      </c>
      <c r="AU369" s="249" t="s">
        <v>87</v>
      </c>
      <c r="AV369" s="13" t="s">
        <v>87</v>
      </c>
      <c r="AW369" s="13" t="s">
        <v>34</v>
      </c>
      <c r="AX369" s="13" t="s">
        <v>85</v>
      </c>
      <c r="AY369" s="249" t="s">
        <v>127</v>
      </c>
    </row>
    <row r="370" s="2" customFormat="1" ht="16.5" customHeight="1">
      <c r="A370" s="39"/>
      <c r="B370" s="40"/>
      <c r="C370" s="261" t="s">
        <v>527</v>
      </c>
      <c r="D370" s="261" t="s">
        <v>322</v>
      </c>
      <c r="E370" s="262" t="s">
        <v>528</v>
      </c>
      <c r="F370" s="263" t="s">
        <v>529</v>
      </c>
      <c r="G370" s="264" t="s">
        <v>144</v>
      </c>
      <c r="H370" s="265">
        <v>1</v>
      </c>
      <c r="I370" s="266"/>
      <c r="J370" s="267">
        <f>ROUND(I370*H370,2)</f>
        <v>0</v>
      </c>
      <c r="K370" s="263" t="s">
        <v>133</v>
      </c>
      <c r="L370" s="268"/>
      <c r="M370" s="269" t="s">
        <v>1</v>
      </c>
      <c r="N370" s="270" t="s">
        <v>42</v>
      </c>
      <c r="O370" s="92"/>
      <c r="P370" s="228">
        <f>O370*H370</f>
        <v>0</v>
      </c>
      <c r="Q370" s="228">
        <v>0.17499999999999999</v>
      </c>
      <c r="R370" s="228">
        <f>Q370*H370</f>
        <v>0.17499999999999999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176</v>
      </c>
      <c r="AT370" s="230" t="s">
        <v>322</v>
      </c>
      <c r="AU370" s="230" t="s">
        <v>87</v>
      </c>
      <c r="AY370" s="18" t="s">
        <v>127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85</v>
      </c>
      <c r="BK370" s="231">
        <f>ROUND(I370*H370,2)</f>
        <v>0</v>
      </c>
      <c r="BL370" s="18" t="s">
        <v>134</v>
      </c>
      <c r="BM370" s="230" t="s">
        <v>530</v>
      </c>
    </row>
    <row r="371" s="2" customFormat="1">
      <c r="A371" s="39"/>
      <c r="B371" s="40"/>
      <c r="C371" s="41"/>
      <c r="D371" s="232" t="s">
        <v>136</v>
      </c>
      <c r="E371" s="41"/>
      <c r="F371" s="233" t="s">
        <v>529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136</v>
      </c>
      <c r="AU371" s="18" t="s">
        <v>87</v>
      </c>
    </row>
    <row r="372" s="2" customFormat="1" ht="16.5" customHeight="1">
      <c r="A372" s="39"/>
      <c r="B372" s="40"/>
      <c r="C372" s="219" t="s">
        <v>531</v>
      </c>
      <c r="D372" s="219" t="s">
        <v>129</v>
      </c>
      <c r="E372" s="220" t="s">
        <v>532</v>
      </c>
      <c r="F372" s="221" t="s">
        <v>533</v>
      </c>
      <c r="G372" s="222" t="s">
        <v>144</v>
      </c>
      <c r="H372" s="223">
        <v>1</v>
      </c>
      <c r="I372" s="224"/>
      <c r="J372" s="225">
        <f>ROUND(I372*H372,2)</f>
        <v>0</v>
      </c>
      <c r="K372" s="221" t="s">
        <v>133</v>
      </c>
      <c r="L372" s="45"/>
      <c r="M372" s="226" t="s">
        <v>1</v>
      </c>
      <c r="N372" s="227" t="s">
        <v>42</v>
      </c>
      <c r="O372" s="92"/>
      <c r="P372" s="228">
        <f>O372*H372</f>
        <v>0</v>
      </c>
      <c r="Q372" s="228">
        <v>0.030759999999999999</v>
      </c>
      <c r="R372" s="228">
        <f>Q372*H372</f>
        <v>0.030759999999999999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134</v>
      </c>
      <c r="AT372" s="230" t="s">
        <v>129</v>
      </c>
      <c r="AU372" s="230" t="s">
        <v>87</v>
      </c>
      <c r="AY372" s="18" t="s">
        <v>127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85</v>
      </c>
      <c r="BK372" s="231">
        <f>ROUND(I372*H372,2)</f>
        <v>0</v>
      </c>
      <c r="BL372" s="18" t="s">
        <v>134</v>
      </c>
      <c r="BM372" s="230" t="s">
        <v>534</v>
      </c>
    </row>
    <row r="373" s="2" customFormat="1">
      <c r="A373" s="39"/>
      <c r="B373" s="40"/>
      <c r="C373" s="41"/>
      <c r="D373" s="232" t="s">
        <v>136</v>
      </c>
      <c r="E373" s="41"/>
      <c r="F373" s="233" t="s">
        <v>535</v>
      </c>
      <c r="G373" s="41"/>
      <c r="H373" s="41"/>
      <c r="I373" s="234"/>
      <c r="J373" s="41"/>
      <c r="K373" s="41"/>
      <c r="L373" s="45"/>
      <c r="M373" s="235"/>
      <c r="N373" s="236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136</v>
      </c>
      <c r="AU373" s="18" t="s">
        <v>87</v>
      </c>
    </row>
    <row r="374" s="2" customFormat="1">
      <c r="A374" s="39"/>
      <c r="B374" s="40"/>
      <c r="C374" s="41"/>
      <c r="D374" s="237" t="s">
        <v>138</v>
      </c>
      <c r="E374" s="41"/>
      <c r="F374" s="238" t="s">
        <v>536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138</v>
      </c>
      <c r="AU374" s="18" t="s">
        <v>87</v>
      </c>
    </row>
    <row r="375" s="13" customFormat="1">
      <c r="A375" s="13"/>
      <c r="B375" s="239"/>
      <c r="C375" s="240"/>
      <c r="D375" s="232" t="s">
        <v>140</v>
      </c>
      <c r="E375" s="241" t="s">
        <v>1</v>
      </c>
      <c r="F375" s="242" t="s">
        <v>85</v>
      </c>
      <c r="G375" s="240"/>
      <c r="H375" s="243">
        <v>1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140</v>
      </c>
      <c r="AU375" s="249" t="s">
        <v>87</v>
      </c>
      <c r="AV375" s="13" t="s">
        <v>87</v>
      </c>
      <c r="AW375" s="13" t="s">
        <v>34</v>
      </c>
      <c r="AX375" s="13" t="s">
        <v>85</v>
      </c>
      <c r="AY375" s="249" t="s">
        <v>127</v>
      </c>
    </row>
    <row r="376" s="2" customFormat="1" ht="16.5" customHeight="1">
      <c r="A376" s="39"/>
      <c r="B376" s="40"/>
      <c r="C376" s="261" t="s">
        <v>537</v>
      </c>
      <c r="D376" s="261" t="s">
        <v>322</v>
      </c>
      <c r="E376" s="262" t="s">
        <v>538</v>
      </c>
      <c r="F376" s="263" t="s">
        <v>539</v>
      </c>
      <c r="G376" s="264" t="s">
        <v>144</v>
      </c>
      <c r="H376" s="265">
        <v>1</v>
      </c>
      <c r="I376" s="266"/>
      <c r="J376" s="267">
        <f>ROUND(I376*H376,2)</f>
        <v>0</v>
      </c>
      <c r="K376" s="263" t="s">
        <v>133</v>
      </c>
      <c r="L376" s="268"/>
      <c r="M376" s="269" t="s">
        <v>1</v>
      </c>
      <c r="N376" s="270" t="s">
        <v>42</v>
      </c>
      <c r="O376" s="92"/>
      <c r="P376" s="228">
        <f>O376*H376</f>
        <v>0</v>
      </c>
      <c r="Q376" s="228">
        <v>0.070000000000000007</v>
      </c>
      <c r="R376" s="228">
        <f>Q376*H376</f>
        <v>0.070000000000000007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176</v>
      </c>
      <c r="AT376" s="230" t="s">
        <v>322</v>
      </c>
      <c r="AU376" s="230" t="s">
        <v>87</v>
      </c>
      <c r="AY376" s="18" t="s">
        <v>127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85</v>
      </c>
      <c r="BK376" s="231">
        <f>ROUND(I376*H376,2)</f>
        <v>0</v>
      </c>
      <c r="BL376" s="18" t="s">
        <v>134</v>
      </c>
      <c r="BM376" s="230" t="s">
        <v>540</v>
      </c>
    </row>
    <row r="377" s="2" customFormat="1">
      <c r="A377" s="39"/>
      <c r="B377" s="40"/>
      <c r="C377" s="41"/>
      <c r="D377" s="232" t="s">
        <v>136</v>
      </c>
      <c r="E377" s="41"/>
      <c r="F377" s="233" t="s">
        <v>539</v>
      </c>
      <c r="G377" s="41"/>
      <c r="H377" s="41"/>
      <c r="I377" s="234"/>
      <c r="J377" s="41"/>
      <c r="K377" s="41"/>
      <c r="L377" s="45"/>
      <c r="M377" s="235"/>
      <c r="N377" s="23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136</v>
      </c>
      <c r="AU377" s="18" t="s">
        <v>87</v>
      </c>
    </row>
    <row r="378" s="2" customFormat="1" ht="16.5" customHeight="1">
      <c r="A378" s="39"/>
      <c r="B378" s="40"/>
      <c r="C378" s="219" t="s">
        <v>541</v>
      </c>
      <c r="D378" s="219" t="s">
        <v>129</v>
      </c>
      <c r="E378" s="220" t="s">
        <v>542</v>
      </c>
      <c r="F378" s="221" t="s">
        <v>543</v>
      </c>
      <c r="G378" s="222" t="s">
        <v>144</v>
      </c>
      <c r="H378" s="223">
        <v>1</v>
      </c>
      <c r="I378" s="224"/>
      <c r="J378" s="225">
        <f>ROUND(I378*H378,2)</f>
        <v>0</v>
      </c>
      <c r="K378" s="221" t="s">
        <v>133</v>
      </c>
      <c r="L378" s="45"/>
      <c r="M378" s="226" t="s">
        <v>1</v>
      </c>
      <c r="N378" s="227" t="s">
        <v>42</v>
      </c>
      <c r="O378" s="92"/>
      <c r="P378" s="228">
        <f>O378*H378</f>
        <v>0</v>
      </c>
      <c r="Q378" s="228">
        <v>0.030759999999999999</v>
      </c>
      <c r="R378" s="228">
        <f>Q378*H378</f>
        <v>0.030759999999999999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134</v>
      </c>
      <c r="AT378" s="230" t="s">
        <v>129</v>
      </c>
      <c r="AU378" s="230" t="s">
        <v>87</v>
      </c>
      <c r="AY378" s="18" t="s">
        <v>127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85</v>
      </c>
      <c r="BK378" s="231">
        <f>ROUND(I378*H378,2)</f>
        <v>0</v>
      </c>
      <c r="BL378" s="18" t="s">
        <v>134</v>
      </c>
      <c r="BM378" s="230" t="s">
        <v>544</v>
      </c>
    </row>
    <row r="379" s="2" customFormat="1">
      <c r="A379" s="39"/>
      <c r="B379" s="40"/>
      <c r="C379" s="41"/>
      <c r="D379" s="232" t="s">
        <v>136</v>
      </c>
      <c r="E379" s="41"/>
      <c r="F379" s="233" t="s">
        <v>545</v>
      </c>
      <c r="G379" s="41"/>
      <c r="H379" s="41"/>
      <c r="I379" s="234"/>
      <c r="J379" s="41"/>
      <c r="K379" s="41"/>
      <c r="L379" s="45"/>
      <c r="M379" s="235"/>
      <c r="N379" s="236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136</v>
      </c>
      <c r="AU379" s="18" t="s">
        <v>87</v>
      </c>
    </row>
    <row r="380" s="2" customFormat="1">
      <c r="A380" s="39"/>
      <c r="B380" s="40"/>
      <c r="C380" s="41"/>
      <c r="D380" s="237" t="s">
        <v>138</v>
      </c>
      <c r="E380" s="41"/>
      <c r="F380" s="238" t="s">
        <v>546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138</v>
      </c>
      <c r="AU380" s="18" t="s">
        <v>87</v>
      </c>
    </row>
    <row r="381" s="13" customFormat="1">
      <c r="A381" s="13"/>
      <c r="B381" s="239"/>
      <c r="C381" s="240"/>
      <c r="D381" s="232" t="s">
        <v>140</v>
      </c>
      <c r="E381" s="241" t="s">
        <v>1</v>
      </c>
      <c r="F381" s="242" t="s">
        <v>85</v>
      </c>
      <c r="G381" s="240"/>
      <c r="H381" s="243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140</v>
      </c>
      <c r="AU381" s="249" t="s">
        <v>87</v>
      </c>
      <c r="AV381" s="13" t="s">
        <v>87</v>
      </c>
      <c r="AW381" s="13" t="s">
        <v>34</v>
      </c>
      <c r="AX381" s="13" t="s">
        <v>85</v>
      </c>
      <c r="AY381" s="249" t="s">
        <v>127</v>
      </c>
    </row>
    <row r="382" s="2" customFormat="1" ht="16.5" customHeight="1">
      <c r="A382" s="39"/>
      <c r="B382" s="40"/>
      <c r="C382" s="261" t="s">
        <v>547</v>
      </c>
      <c r="D382" s="261" t="s">
        <v>322</v>
      </c>
      <c r="E382" s="262" t="s">
        <v>548</v>
      </c>
      <c r="F382" s="263" t="s">
        <v>549</v>
      </c>
      <c r="G382" s="264" t="s">
        <v>144</v>
      </c>
      <c r="H382" s="265">
        <v>1</v>
      </c>
      <c r="I382" s="266"/>
      <c r="J382" s="267">
        <f>ROUND(I382*H382,2)</f>
        <v>0</v>
      </c>
      <c r="K382" s="263" t="s">
        <v>133</v>
      </c>
      <c r="L382" s="268"/>
      <c r="M382" s="269" t="s">
        <v>1</v>
      </c>
      <c r="N382" s="270" t="s">
        <v>42</v>
      </c>
      <c r="O382" s="92"/>
      <c r="P382" s="228">
        <f>O382*H382</f>
        <v>0</v>
      </c>
      <c r="Q382" s="228">
        <v>0.075999999999999998</v>
      </c>
      <c r="R382" s="228">
        <f>Q382*H382</f>
        <v>0.075999999999999998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176</v>
      </c>
      <c r="AT382" s="230" t="s">
        <v>322</v>
      </c>
      <c r="AU382" s="230" t="s">
        <v>87</v>
      </c>
      <c r="AY382" s="18" t="s">
        <v>127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85</v>
      </c>
      <c r="BK382" s="231">
        <f>ROUND(I382*H382,2)</f>
        <v>0</v>
      </c>
      <c r="BL382" s="18" t="s">
        <v>134</v>
      </c>
      <c r="BM382" s="230" t="s">
        <v>550</v>
      </c>
    </row>
    <row r="383" s="2" customFormat="1">
      <c r="A383" s="39"/>
      <c r="B383" s="40"/>
      <c r="C383" s="41"/>
      <c r="D383" s="232" t="s">
        <v>136</v>
      </c>
      <c r="E383" s="41"/>
      <c r="F383" s="233" t="s">
        <v>549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136</v>
      </c>
      <c r="AU383" s="18" t="s">
        <v>87</v>
      </c>
    </row>
    <row r="384" s="2" customFormat="1" ht="16.5" customHeight="1">
      <c r="A384" s="39"/>
      <c r="B384" s="40"/>
      <c r="C384" s="219" t="s">
        <v>551</v>
      </c>
      <c r="D384" s="219" t="s">
        <v>129</v>
      </c>
      <c r="E384" s="220" t="s">
        <v>552</v>
      </c>
      <c r="F384" s="221" t="s">
        <v>553</v>
      </c>
      <c r="G384" s="222" t="s">
        <v>144</v>
      </c>
      <c r="H384" s="223">
        <v>1</v>
      </c>
      <c r="I384" s="224"/>
      <c r="J384" s="225">
        <f>ROUND(I384*H384,2)</f>
        <v>0</v>
      </c>
      <c r="K384" s="221" t="s">
        <v>133</v>
      </c>
      <c r="L384" s="45"/>
      <c r="M384" s="226" t="s">
        <v>1</v>
      </c>
      <c r="N384" s="227" t="s">
        <v>42</v>
      </c>
      <c r="O384" s="92"/>
      <c r="P384" s="228">
        <f>O384*H384</f>
        <v>0</v>
      </c>
      <c r="Q384" s="228">
        <v>0.030759999999999999</v>
      </c>
      <c r="R384" s="228">
        <f>Q384*H384</f>
        <v>0.030759999999999999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134</v>
      </c>
      <c r="AT384" s="230" t="s">
        <v>129</v>
      </c>
      <c r="AU384" s="230" t="s">
        <v>87</v>
      </c>
      <c r="AY384" s="18" t="s">
        <v>127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85</v>
      </c>
      <c r="BK384" s="231">
        <f>ROUND(I384*H384,2)</f>
        <v>0</v>
      </c>
      <c r="BL384" s="18" t="s">
        <v>134</v>
      </c>
      <c r="BM384" s="230" t="s">
        <v>554</v>
      </c>
    </row>
    <row r="385" s="2" customFormat="1">
      <c r="A385" s="39"/>
      <c r="B385" s="40"/>
      <c r="C385" s="41"/>
      <c r="D385" s="232" t="s">
        <v>136</v>
      </c>
      <c r="E385" s="41"/>
      <c r="F385" s="233" t="s">
        <v>555</v>
      </c>
      <c r="G385" s="41"/>
      <c r="H385" s="41"/>
      <c r="I385" s="234"/>
      <c r="J385" s="41"/>
      <c r="K385" s="41"/>
      <c r="L385" s="45"/>
      <c r="M385" s="235"/>
      <c r="N385" s="23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136</v>
      </c>
      <c r="AU385" s="18" t="s">
        <v>87</v>
      </c>
    </row>
    <row r="386" s="2" customFormat="1">
      <c r="A386" s="39"/>
      <c r="B386" s="40"/>
      <c r="C386" s="41"/>
      <c r="D386" s="237" t="s">
        <v>138</v>
      </c>
      <c r="E386" s="41"/>
      <c r="F386" s="238" t="s">
        <v>556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138</v>
      </c>
      <c r="AU386" s="18" t="s">
        <v>87</v>
      </c>
    </row>
    <row r="387" s="13" customFormat="1">
      <c r="A387" s="13"/>
      <c r="B387" s="239"/>
      <c r="C387" s="240"/>
      <c r="D387" s="232" t="s">
        <v>140</v>
      </c>
      <c r="E387" s="241" t="s">
        <v>1</v>
      </c>
      <c r="F387" s="242" t="s">
        <v>85</v>
      </c>
      <c r="G387" s="240"/>
      <c r="H387" s="243">
        <v>1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140</v>
      </c>
      <c r="AU387" s="249" t="s">
        <v>87</v>
      </c>
      <c r="AV387" s="13" t="s">
        <v>87</v>
      </c>
      <c r="AW387" s="13" t="s">
        <v>34</v>
      </c>
      <c r="AX387" s="13" t="s">
        <v>85</v>
      </c>
      <c r="AY387" s="249" t="s">
        <v>127</v>
      </c>
    </row>
    <row r="388" s="2" customFormat="1" ht="21.75" customHeight="1">
      <c r="A388" s="39"/>
      <c r="B388" s="40"/>
      <c r="C388" s="261" t="s">
        <v>557</v>
      </c>
      <c r="D388" s="261" t="s">
        <v>322</v>
      </c>
      <c r="E388" s="262" t="s">
        <v>558</v>
      </c>
      <c r="F388" s="263" t="s">
        <v>559</v>
      </c>
      <c r="G388" s="264" t="s">
        <v>144</v>
      </c>
      <c r="H388" s="265">
        <v>1</v>
      </c>
      <c r="I388" s="266"/>
      <c r="J388" s="267">
        <f>ROUND(I388*H388,2)</f>
        <v>0</v>
      </c>
      <c r="K388" s="263" t="s">
        <v>133</v>
      </c>
      <c r="L388" s="268"/>
      <c r="M388" s="269" t="s">
        <v>1</v>
      </c>
      <c r="N388" s="270" t="s">
        <v>42</v>
      </c>
      <c r="O388" s="92"/>
      <c r="P388" s="228">
        <f>O388*H388</f>
        <v>0</v>
      </c>
      <c r="Q388" s="228">
        <v>0.34999999999999998</v>
      </c>
      <c r="R388" s="228">
        <f>Q388*H388</f>
        <v>0.34999999999999998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176</v>
      </c>
      <c r="AT388" s="230" t="s">
        <v>322</v>
      </c>
      <c r="AU388" s="230" t="s">
        <v>87</v>
      </c>
      <c r="AY388" s="18" t="s">
        <v>127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85</v>
      </c>
      <c r="BK388" s="231">
        <f>ROUND(I388*H388,2)</f>
        <v>0</v>
      </c>
      <c r="BL388" s="18" t="s">
        <v>134</v>
      </c>
      <c r="BM388" s="230" t="s">
        <v>560</v>
      </c>
    </row>
    <row r="389" s="2" customFormat="1">
      <c r="A389" s="39"/>
      <c r="B389" s="40"/>
      <c r="C389" s="41"/>
      <c r="D389" s="232" t="s">
        <v>136</v>
      </c>
      <c r="E389" s="41"/>
      <c r="F389" s="233" t="s">
        <v>559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136</v>
      </c>
      <c r="AU389" s="18" t="s">
        <v>87</v>
      </c>
    </row>
    <row r="390" s="2" customFormat="1" ht="16.5" customHeight="1">
      <c r="A390" s="39"/>
      <c r="B390" s="40"/>
      <c r="C390" s="219" t="s">
        <v>561</v>
      </c>
      <c r="D390" s="219" t="s">
        <v>129</v>
      </c>
      <c r="E390" s="220" t="s">
        <v>562</v>
      </c>
      <c r="F390" s="221" t="s">
        <v>563</v>
      </c>
      <c r="G390" s="222" t="s">
        <v>144</v>
      </c>
      <c r="H390" s="223">
        <v>1</v>
      </c>
      <c r="I390" s="224"/>
      <c r="J390" s="225">
        <f>ROUND(I390*H390,2)</f>
        <v>0</v>
      </c>
      <c r="K390" s="221" t="s">
        <v>133</v>
      </c>
      <c r="L390" s="45"/>
      <c r="M390" s="226" t="s">
        <v>1</v>
      </c>
      <c r="N390" s="227" t="s">
        <v>42</v>
      </c>
      <c r="O390" s="92"/>
      <c r="P390" s="228">
        <f>O390*H390</f>
        <v>0</v>
      </c>
      <c r="Q390" s="228">
        <v>0.21734000000000001</v>
      </c>
      <c r="R390" s="228">
        <f>Q390*H390</f>
        <v>0.21734000000000001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134</v>
      </c>
      <c r="AT390" s="230" t="s">
        <v>129</v>
      </c>
      <c r="AU390" s="230" t="s">
        <v>87</v>
      </c>
      <c r="AY390" s="18" t="s">
        <v>127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85</v>
      </c>
      <c r="BK390" s="231">
        <f>ROUND(I390*H390,2)</f>
        <v>0</v>
      </c>
      <c r="BL390" s="18" t="s">
        <v>134</v>
      </c>
      <c r="BM390" s="230" t="s">
        <v>564</v>
      </c>
    </row>
    <row r="391" s="2" customFormat="1">
      <c r="A391" s="39"/>
      <c r="B391" s="40"/>
      <c r="C391" s="41"/>
      <c r="D391" s="232" t="s">
        <v>136</v>
      </c>
      <c r="E391" s="41"/>
      <c r="F391" s="233" t="s">
        <v>563</v>
      </c>
      <c r="G391" s="41"/>
      <c r="H391" s="41"/>
      <c r="I391" s="234"/>
      <c r="J391" s="41"/>
      <c r="K391" s="41"/>
      <c r="L391" s="45"/>
      <c r="M391" s="235"/>
      <c r="N391" s="236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136</v>
      </c>
      <c r="AU391" s="18" t="s">
        <v>87</v>
      </c>
    </row>
    <row r="392" s="2" customFormat="1">
      <c r="A392" s="39"/>
      <c r="B392" s="40"/>
      <c r="C392" s="41"/>
      <c r="D392" s="237" t="s">
        <v>138</v>
      </c>
      <c r="E392" s="41"/>
      <c r="F392" s="238" t="s">
        <v>565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138</v>
      </c>
      <c r="AU392" s="18" t="s">
        <v>87</v>
      </c>
    </row>
    <row r="393" s="13" customFormat="1">
      <c r="A393" s="13"/>
      <c r="B393" s="239"/>
      <c r="C393" s="240"/>
      <c r="D393" s="232" t="s">
        <v>140</v>
      </c>
      <c r="E393" s="241" t="s">
        <v>1</v>
      </c>
      <c r="F393" s="242" t="s">
        <v>85</v>
      </c>
      <c r="G393" s="240"/>
      <c r="H393" s="243">
        <v>1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140</v>
      </c>
      <c r="AU393" s="249" t="s">
        <v>87</v>
      </c>
      <c r="AV393" s="13" t="s">
        <v>87</v>
      </c>
      <c r="AW393" s="13" t="s">
        <v>34</v>
      </c>
      <c r="AX393" s="13" t="s">
        <v>85</v>
      </c>
      <c r="AY393" s="249" t="s">
        <v>127</v>
      </c>
    </row>
    <row r="394" s="2" customFormat="1" ht="16.5" customHeight="1">
      <c r="A394" s="39"/>
      <c r="B394" s="40"/>
      <c r="C394" s="261" t="s">
        <v>566</v>
      </c>
      <c r="D394" s="261" t="s">
        <v>322</v>
      </c>
      <c r="E394" s="262" t="s">
        <v>567</v>
      </c>
      <c r="F394" s="263" t="s">
        <v>568</v>
      </c>
      <c r="G394" s="264" t="s">
        <v>144</v>
      </c>
      <c r="H394" s="265">
        <v>1</v>
      </c>
      <c r="I394" s="266"/>
      <c r="J394" s="267">
        <f>ROUND(I394*H394,2)</f>
        <v>0</v>
      </c>
      <c r="K394" s="263" t="s">
        <v>133</v>
      </c>
      <c r="L394" s="268"/>
      <c r="M394" s="269" t="s">
        <v>1</v>
      </c>
      <c r="N394" s="270" t="s">
        <v>42</v>
      </c>
      <c r="O394" s="92"/>
      <c r="P394" s="228">
        <f>O394*H394</f>
        <v>0</v>
      </c>
      <c r="Q394" s="228">
        <v>0.073999999999999996</v>
      </c>
      <c r="R394" s="228">
        <f>Q394*H394</f>
        <v>0.073999999999999996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176</v>
      </c>
      <c r="AT394" s="230" t="s">
        <v>322</v>
      </c>
      <c r="AU394" s="230" t="s">
        <v>87</v>
      </c>
      <c r="AY394" s="18" t="s">
        <v>127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85</v>
      </c>
      <c r="BK394" s="231">
        <f>ROUND(I394*H394,2)</f>
        <v>0</v>
      </c>
      <c r="BL394" s="18" t="s">
        <v>134</v>
      </c>
      <c r="BM394" s="230" t="s">
        <v>569</v>
      </c>
    </row>
    <row r="395" s="2" customFormat="1">
      <c r="A395" s="39"/>
      <c r="B395" s="40"/>
      <c r="C395" s="41"/>
      <c r="D395" s="232" t="s">
        <v>136</v>
      </c>
      <c r="E395" s="41"/>
      <c r="F395" s="233" t="s">
        <v>568</v>
      </c>
      <c r="G395" s="41"/>
      <c r="H395" s="41"/>
      <c r="I395" s="234"/>
      <c r="J395" s="41"/>
      <c r="K395" s="41"/>
      <c r="L395" s="45"/>
      <c r="M395" s="235"/>
      <c r="N395" s="236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136</v>
      </c>
      <c r="AU395" s="18" t="s">
        <v>87</v>
      </c>
    </row>
    <row r="396" s="12" customFormat="1" ht="22.8" customHeight="1">
      <c r="A396" s="12"/>
      <c r="B396" s="203"/>
      <c r="C396" s="204"/>
      <c r="D396" s="205" t="s">
        <v>76</v>
      </c>
      <c r="E396" s="217" t="s">
        <v>183</v>
      </c>
      <c r="F396" s="217" t="s">
        <v>570</v>
      </c>
      <c r="G396" s="204"/>
      <c r="H396" s="204"/>
      <c r="I396" s="207"/>
      <c r="J396" s="218">
        <f>BK396</f>
        <v>0</v>
      </c>
      <c r="K396" s="204"/>
      <c r="L396" s="209"/>
      <c r="M396" s="210"/>
      <c r="N396" s="211"/>
      <c r="O396" s="211"/>
      <c r="P396" s="212">
        <f>SUM(P397:P472)</f>
        <v>0</v>
      </c>
      <c r="Q396" s="211"/>
      <c r="R396" s="212">
        <f>SUM(R397:R472)</f>
        <v>89.557609999999997</v>
      </c>
      <c r="S396" s="211"/>
      <c r="T396" s="213">
        <f>SUM(T397:T472)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4" t="s">
        <v>85</v>
      </c>
      <c r="AT396" s="215" t="s">
        <v>76</v>
      </c>
      <c r="AU396" s="215" t="s">
        <v>85</v>
      </c>
      <c r="AY396" s="214" t="s">
        <v>127</v>
      </c>
      <c r="BK396" s="216">
        <f>SUM(BK397:BK472)</f>
        <v>0</v>
      </c>
    </row>
    <row r="397" s="2" customFormat="1" ht="16.5" customHeight="1">
      <c r="A397" s="39"/>
      <c r="B397" s="40"/>
      <c r="C397" s="219" t="s">
        <v>571</v>
      </c>
      <c r="D397" s="219" t="s">
        <v>129</v>
      </c>
      <c r="E397" s="220" t="s">
        <v>572</v>
      </c>
      <c r="F397" s="221" t="s">
        <v>573</v>
      </c>
      <c r="G397" s="222" t="s">
        <v>144</v>
      </c>
      <c r="H397" s="223">
        <v>4</v>
      </c>
      <c r="I397" s="224"/>
      <c r="J397" s="225">
        <f>ROUND(I397*H397,2)</f>
        <v>0</v>
      </c>
      <c r="K397" s="221" t="s">
        <v>133</v>
      </c>
      <c r="L397" s="45"/>
      <c r="M397" s="226" t="s">
        <v>1</v>
      </c>
      <c r="N397" s="227" t="s">
        <v>42</v>
      </c>
      <c r="O397" s="92"/>
      <c r="P397" s="228">
        <f>O397*H397</f>
        <v>0</v>
      </c>
      <c r="Q397" s="228">
        <v>0.00069999999999999999</v>
      </c>
      <c r="R397" s="228">
        <f>Q397*H397</f>
        <v>0.0028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134</v>
      </c>
      <c r="AT397" s="230" t="s">
        <v>129</v>
      </c>
      <c r="AU397" s="230" t="s">
        <v>87</v>
      </c>
      <c r="AY397" s="18" t="s">
        <v>127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85</v>
      </c>
      <c r="BK397" s="231">
        <f>ROUND(I397*H397,2)</f>
        <v>0</v>
      </c>
      <c r="BL397" s="18" t="s">
        <v>134</v>
      </c>
      <c r="BM397" s="230" t="s">
        <v>574</v>
      </c>
    </row>
    <row r="398" s="2" customFormat="1">
      <c r="A398" s="39"/>
      <c r="B398" s="40"/>
      <c r="C398" s="41"/>
      <c r="D398" s="232" t="s">
        <v>136</v>
      </c>
      <c r="E398" s="41"/>
      <c r="F398" s="233" t="s">
        <v>575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136</v>
      </c>
      <c r="AU398" s="18" t="s">
        <v>87</v>
      </c>
    </row>
    <row r="399" s="2" customFormat="1">
      <c r="A399" s="39"/>
      <c r="B399" s="40"/>
      <c r="C399" s="41"/>
      <c r="D399" s="237" t="s">
        <v>138</v>
      </c>
      <c r="E399" s="41"/>
      <c r="F399" s="238" t="s">
        <v>576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138</v>
      </c>
      <c r="AU399" s="18" t="s">
        <v>87</v>
      </c>
    </row>
    <row r="400" s="13" customFormat="1">
      <c r="A400" s="13"/>
      <c r="B400" s="239"/>
      <c r="C400" s="240"/>
      <c r="D400" s="232" t="s">
        <v>140</v>
      </c>
      <c r="E400" s="241" t="s">
        <v>1</v>
      </c>
      <c r="F400" s="242" t="s">
        <v>577</v>
      </c>
      <c r="G400" s="240"/>
      <c r="H400" s="243">
        <v>4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140</v>
      </c>
      <c r="AU400" s="249" t="s">
        <v>87</v>
      </c>
      <c r="AV400" s="13" t="s">
        <v>87</v>
      </c>
      <c r="AW400" s="13" t="s">
        <v>34</v>
      </c>
      <c r="AX400" s="13" t="s">
        <v>85</v>
      </c>
      <c r="AY400" s="249" t="s">
        <v>127</v>
      </c>
    </row>
    <row r="401" s="2" customFormat="1" ht="16.5" customHeight="1">
      <c r="A401" s="39"/>
      <c r="B401" s="40"/>
      <c r="C401" s="261" t="s">
        <v>578</v>
      </c>
      <c r="D401" s="261" t="s">
        <v>322</v>
      </c>
      <c r="E401" s="262" t="s">
        <v>579</v>
      </c>
      <c r="F401" s="263" t="s">
        <v>580</v>
      </c>
      <c r="G401" s="264" t="s">
        <v>144</v>
      </c>
      <c r="H401" s="265">
        <v>4</v>
      </c>
      <c r="I401" s="266"/>
      <c r="J401" s="267">
        <f>ROUND(I401*H401,2)</f>
        <v>0</v>
      </c>
      <c r="K401" s="263" t="s">
        <v>133</v>
      </c>
      <c r="L401" s="268"/>
      <c r="M401" s="269" t="s">
        <v>1</v>
      </c>
      <c r="N401" s="270" t="s">
        <v>42</v>
      </c>
      <c r="O401" s="92"/>
      <c r="P401" s="228">
        <f>O401*H401</f>
        <v>0</v>
      </c>
      <c r="Q401" s="228">
        <v>0.0025000000000000001</v>
      </c>
      <c r="R401" s="228">
        <f>Q401*H401</f>
        <v>0.01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176</v>
      </c>
      <c r="AT401" s="230" t="s">
        <v>322</v>
      </c>
      <c r="AU401" s="230" t="s">
        <v>87</v>
      </c>
      <c r="AY401" s="18" t="s">
        <v>127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85</v>
      </c>
      <c r="BK401" s="231">
        <f>ROUND(I401*H401,2)</f>
        <v>0</v>
      </c>
      <c r="BL401" s="18" t="s">
        <v>134</v>
      </c>
      <c r="BM401" s="230" t="s">
        <v>581</v>
      </c>
    </row>
    <row r="402" s="2" customFormat="1">
      <c r="A402" s="39"/>
      <c r="B402" s="40"/>
      <c r="C402" s="41"/>
      <c r="D402" s="232" t="s">
        <v>136</v>
      </c>
      <c r="E402" s="41"/>
      <c r="F402" s="233" t="s">
        <v>580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136</v>
      </c>
      <c r="AU402" s="18" t="s">
        <v>87</v>
      </c>
    </row>
    <row r="403" s="13" customFormat="1">
      <c r="A403" s="13"/>
      <c r="B403" s="239"/>
      <c r="C403" s="240"/>
      <c r="D403" s="232" t="s">
        <v>140</v>
      </c>
      <c r="E403" s="241" t="s">
        <v>1</v>
      </c>
      <c r="F403" s="242" t="s">
        <v>582</v>
      </c>
      <c r="G403" s="240"/>
      <c r="H403" s="243">
        <v>2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140</v>
      </c>
      <c r="AU403" s="249" t="s">
        <v>87</v>
      </c>
      <c r="AV403" s="13" t="s">
        <v>87</v>
      </c>
      <c r="AW403" s="13" t="s">
        <v>34</v>
      </c>
      <c r="AX403" s="13" t="s">
        <v>77</v>
      </c>
      <c r="AY403" s="249" t="s">
        <v>127</v>
      </c>
    </row>
    <row r="404" s="13" customFormat="1">
      <c r="A404" s="13"/>
      <c r="B404" s="239"/>
      <c r="C404" s="240"/>
      <c r="D404" s="232" t="s">
        <v>140</v>
      </c>
      <c r="E404" s="241" t="s">
        <v>1</v>
      </c>
      <c r="F404" s="242" t="s">
        <v>583</v>
      </c>
      <c r="G404" s="240"/>
      <c r="H404" s="243">
        <v>2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140</v>
      </c>
      <c r="AU404" s="249" t="s">
        <v>87</v>
      </c>
      <c r="AV404" s="13" t="s">
        <v>87</v>
      </c>
      <c r="AW404" s="13" t="s">
        <v>34</v>
      </c>
      <c r="AX404" s="13" t="s">
        <v>77</v>
      </c>
      <c r="AY404" s="249" t="s">
        <v>127</v>
      </c>
    </row>
    <row r="405" s="14" customFormat="1">
      <c r="A405" s="14"/>
      <c r="B405" s="250"/>
      <c r="C405" s="251"/>
      <c r="D405" s="232" t="s">
        <v>140</v>
      </c>
      <c r="E405" s="252" t="s">
        <v>1</v>
      </c>
      <c r="F405" s="253" t="s">
        <v>234</v>
      </c>
      <c r="G405" s="251"/>
      <c r="H405" s="254">
        <v>4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0" t="s">
        <v>140</v>
      </c>
      <c r="AU405" s="260" t="s">
        <v>87</v>
      </c>
      <c r="AV405" s="14" t="s">
        <v>134</v>
      </c>
      <c r="AW405" s="14" t="s">
        <v>34</v>
      </c>
      <c r="AX405" s="14" t="s">
        <v>85</v>
      </c>
      <c r="AY405" s="260" t="s">
        <v>127</v>
      </c>
    </row>
    <row r="406" s="2" customFormat="1" ht="16.5" customHeight="1">
      <c r="A406" s="39"/>
      <c r="B406" s="40"/>
      <c r="C406" s="219" t="s">
        <v>584</v>
      </c>
      <c r="D406" s="219" t="s">
        <v>129</v>
      </c>
      <c r="E406" s="220" t="s">
        <v>585</v>
      </c>
      <c r="F406" s="221" t="s">
        <v>586</v>
      </c>
      <c r="G406" s="222" t="s">
        <v>144</v>
      </c>
      <c r="H406" s="223">
        <v>1</v>
      </c>
      <c r="I406" s="224"/>
      <c r="J406" s="225">
        <f>ROUND(I406*H406,2)</f>
        <v>0</v>
      </c>
      <c r="K406" s="221" t="s">
        <v>1</v>
      </c>
      <c r="L406" s="45"/>
      <c r="M406" s="226" t="s">
        <v>1</v>
      </c>
      <c r="N406" s="227" t="s">
        <v>42</v>
      </c>
      <c r="O406" s="92"/>
      <c r="P406" s="228">
        <f>O406*H406</f>
        <v>0</v>
      </c>
      <c r="Q406" s="228">
        <v>0.10940999999999999</v>
      </c>
      <c r="R406" s="228">
        <f>Q406*H406</f>
        <v>0.10940999999999999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134</v>
      </c>
      <c r="AT406" s="230" t="s">
        <v>129</v>
      </c>
      <c r="AU406" s="230" t="s">
        <v>87</v>
      </c>
      <c r="AY406" s="18" t="s">
        <v>127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85</v>
      </c>
      <c r="BK406" s="231">
        <f>ROUND(I406*H406,2)</f>
        <v>0</v>
      </c>
      <c r="BL406" s="18" t="s">
        <v>134</v>
      </c>
      <c r="BM406" s="230" t="s">
        <v>587</v>
      </c>
    </row>
    <row r="407" s="13" customFormat="1">
      <c r="A407" s="13"/>
      <c r="B407" s="239"/>
      <c r="C407" s="240"/>
      <c r="D407" s="232" t="s">
        <v>140</v>
      </c>
      <c r="E407" s="241" t="s">
        <v>1</v>
      </c>
      <c r="F407" s="242" t="s">
        <v>588</v>
      </c>
      <c r="G407" s="240"/>
      <c r="H407" s="243">
        <v>1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140</v>
      </c>
      <c r="AU407" s="249" t="s">
        <v>87</v>
      </c>
      <c r="AV407" s="13" t="s">
        <v>87</v>
      </c>
      <c r="AW407" s="13" t="s">
        <v>34</v>
      </c>
      <c r="AX407" s="13" t="s">
        <v>85</v>
      </c>
      <c r="AY407" s="249" t="s">
        <v>127</v>
      </c>
    </row>
    <row r="408" s="2" customFormat="1" ht="16.5" customHeight="1">
      <c r="A408" s="39"/>
      <c r="B408" s="40"/>
      <c r="C408" s="219" t="s">
        <v>589</v>
      </c>
      <c r="D408" s="219" t="s">
        <v>129</v>
      </c>
      <c r="E408" s="220" t="s">
        <v>590</v>
      </c>
      <c r="F408" s="221" t="s">
        <v>591</v>
      </c>
      <c r="G408" s="222" t="s">
        <v>144</v>
      </c>
      <c r="H408" s="223">
        <v>2</v>
      </c>
      <c r="I408" s="224"/>
      <c r="J408" s="225">
        <f>ROUND(I408*H408,2)</f>
        <v>0</v>
      </c>
      <c r="K408" s="221" t="s">
        <v>133</v>
      </c>
      <c r="L408" s="45"/>
      <c r="M408" s="226" t="s">
        <v>1</v>
      </c>
      <c r="N408" s="227" t="s">
        <v>42</v>
      </c>
      <c r="O408" s="92"/>
      <c r="P408" s="228">
        <f>O408*H408</f>
        <v>0</v>
      </c>
      <c r="Q408" s="228">
        <v>0.11241</v>
      </c>
      <c r="R408" s="228">
        <f>Q408*H408</f>
        <v>0.22481999999999999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134</v>
      </c>
      <c r="AT408" s="230" t="s">
        <v>129</v>
      </c>
      <c r="AU408" s="230" t="s">
        <v>87</v>
      </c>
      <c r="AY408" s="18" t="s">
        <v>127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85</v>
      </c>
      <c r="BK408" s="231">
        <f>ROUND(I408*H408,2)</f>
        <v>0</v>
      </c>
      <c r="BL408" s="18" t="s">
        <v>134</v>
      </c>
      <c r="BM408" s="230" t="s">
        <v>592</v>
      </c>
    </row>
    <row r="409" s="2" customFormat="1">
      <c r="A409" s="39"/>
      <c r="B409" s="40"/>
      <c r="C409" s="41"/>
      <c r="D409" s="232" t="s">
        <v>136</v>
      </c>
      <c r="E409" s="41"/>
      <c r="F409" s="233" t="s">
        <v>593</v>
      </c>
      <c r="G409" s="41"/>
      <c r="H409" s="41"/>
      <c r="I409" s="234"/>
      <c r="J409" s="41"/>
      <c r="K409" s="41"/>
      <c r="L409" s="45"/>
      <c r="M409" s="235"/>
      <c r="N409" s="23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136</v>
      </c>
      <c r="AU409" s="18" t="s">
        <v>87</v>
      </c>
    </row>
    <row r="410" s="2" customFormat="1">
      <c r="A410" s="39"/>
      <c r="B410" s="40"/>
      <c r="C410" s="41"/>
      <c r="D410" s="237" t="s">
        <v>138</v>
      </c>
      <c r="E410" s="41"/>
      <c r="F410" s="238" t="s">
        <v>594</v>
      </c>
      <c r="G410" s="41"/>
      <c r="H410" s="41"/>
      <c r="I410" s="234"/>
      <c r="J410" s="41"/>
      <c r="K410" s="41"/>
      <c r="L410" s="45"/>
      <c r="M410" s="235"/>
      <c r="N410" s="23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138</v>
      </c>
      <c r="AU410" s="18" t="s">
        <v>87</v>
      </c>
    </row>
    <row r="411" s="13" customFormat="1">
      <c r="A411" s="13"/>
      <c r="B411" s="239"/>
      <c r="C411" s="240"/>
      <c r="D411" s="232" t="s">
        <v>140</v>
      </c>
      <c r="E411" s="241" t="s">
        <v>1</v>
      </c>
      <c r="F411" s="242" t="s">
        <v>595</v>
      </c>
      <c r="G411" s="240"/>
      <c r="H411" s="243">
        <v>2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140</v>
      </c>
      <c r="AU411" s="249" t="s">
        <v>87</v>
      </c>
      <c r="AV411" s="13" t="s">
        <v>87</v>
      </c>
      <c r="AW411" s="13" t="s">
        <v>34</v>
      </c>
      <c r="AX411" s="13" t="s">
        <v>85</v>
      </c>
      <c r="AY411" s="249" t="s">
        <v>127</v>
      </c>
    </row>
    <row r="412" s="2" customFormat="1" ht="16.5" customHeight="1">
      <c r="A412" s="39"/>
      <c r="B412" s="40"/>
      <c r="C412" s="261" t="s">
        <v>596</v>
      </c>
      <c r="D412" s="261" t="s">
        <v>322</v>
      </c>
      <c r="E412" s="262" t="s">
        <v>597</v>
      </c>
      <c r="F412" s="263" t="s">
        <v>598</v>
      </c>
      <c r="G412" s="264" t="s">
        <v>144</v>
      </c>
      <c r="H412" s="265">
        <v>2</v>
      </c>
      <c r="I412" s="266"/>
      <c r="J412" s="267">
        <f>ROUND(I412*H412,2)</f>
        <v>0</v>
      </c>
      <c r="K412" s="263" t="s">
        <v>133</v>
      </c>
      <c r="L412" s="268"/>
      <c r="M412" s="269" t="s">
        <v>1</v>
      </c>
      <c r="N412" s="270" t="s">
        <v>42</v>
      </c>
      <c r="O412" s="92"/>
      <c r="P412" s="228">
        <f>O412*H412</f>
        <v>0</v>
      </c>
      <c r="Q412" s="228">
        <v>0.0061000000000000004</v>
      </c>
      <c r="R412" s="228">
        <f>Q412*H412</f>
        <v>0.012200000000000001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176</v>
      </c>
      <c r="AT412" s="230" t="s">
        <v>322</v>
      </c>
      <c r="AU412" s="230" t="s">
        <v>87</v>
      </c>
      <c r="AY412" s="18" t="s">
        <v>127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85</v>
      </c>
      <c r="BK412" s="231">
        <f>ROUND(I412*H412,2)</f>
        <v>0</v>
      </c>
      <c r="BL412" s="18" t="s">
        <v>134</v>
      </c>
      <c r="BM412" s="230" t="s">
        <v>599</v>
      </c>
    </row>
    <row r="413" s="2" customFormat="1">
      <c r="A413" s="39"/>
      <c r="B413" s="40"/>
      <c r="C413" s="41"/>
      <c r="D413" s="232" t="s">
        <v>136</v>
      </c>
      <c r="E413" s="41"/>
      <c r="F413" s="233" t="s">
        <v>598</v>
      </c>
      <c r="G413" s="41"/>
      <c r="H413" s="41"/>
      <c r="I413" s="234"/>
      <c r="J413" s="41"/>
      <c r="K413" s="41"/>
      <c r="L413" s="45"/>
      <c r="M413" s="235"/>
      <c r="N413" s="236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136</v>
      </c>
      <c r="AU413" s="18" t="s">
        <v>87</v>
      </c>
    </row>
    <row r="414" s="13" customFormat="1">
      <c r="A414" s="13"/>
      <c r="B414" s="239"/>
      <c r="C414" s="240"/>
      <c r="D414" s="232" t="s">
        <v>140</v>
      </c>
      <c r="E414" s="241" t="s">
        <v>1</v>
      </c>
      <c r="F414" s="242" t="s">
        <v>600</v>
      </c>
      <c r="G414" s="240"/>
      <c r="H414" s="243">
        <v>2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140</v>
      </c>
      <c r="AU414" s="249" t="s">
        <v>87</v>
      </c>
      <c r="AV414" s="13" t="s">
        <v>87</v>
      </c>
      <c r="AW414" s="13" t="s">
        <v>34</v>
      </c>
      <c r="AX414" s="13" t="s">
        <v>85</v>
      </c>
      <c r="AY414" s="249" t="s">
        <v>127</v>
      </c>
    </row>
    <row r="415" s="2" customFormat="1" ht="16.5" customHeight="1">
      <c r="A415" s="39"/>
      <c r="B415" s="40"/>
      <c r="C415" s="219" t="s">
        <v>601</v>
      </c>
      <c r="D415" s="219" t="s">
        <v>129</v>
      </c>
      <c r="E415" s="220" t="s">
        <v>602</v>
      </c>
      <c r="F415" s="221" t="s">
        <v>603</v>
      </c>
      <c r="G415" s="222" t="s">
        <v>200</v>
      </c>
      <c r="H415" s="223">
        <v>77</v>
      </c>
      <c r="I415" s="224"/>
      <c r="J415" s="225">
        <f>ROUND(I415*H415,2)</f>
        <v>0</v>
      </c>
      <c r="K415" s="221" t="s">
        <v>133</v>
      </c>
      <c r="L415" s="45"/>
      <c r="M415" s="226" t="s">
        <v>1</v>
      </c>
      <c r="N415" s="227" t="s">
        <v>42</v>
      </c>
      <c r="O415" s="92"/>
      <c r="P415" s="228">
        <f>O415*H415</f>
        <v>0</v>
      </c>
      <c r="Q415" s="228">
        <v>0.00012999999999999999</v>
      </c>
      <c r="R415" s="228">
        <f>Q415*H415</f>
        <v>0.01001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134</v>
      </c>
      <c r="AT415" s="230" t="s">
        <v>129</v>
      </c>
      <c r="AU415" s="230" t="s">
        <v>87</v>
      </c>
      <c r="AY415" s="18" t="s">
        <v>127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85</v>
      </c>
      <c r="BK415" s="231">
        <f>ROUND(I415*H415,2)</f>
        <v>0</v>
      </c>
      <c r="BL415" s="18" t="s">
        <v>134</v>
      </c>
      <c r="BM415" s="230" t="s">
        <v>604</v>
      </c>
    </row>
    <row r="416" s="2" customFormat="1">
      <c r="A416" s="39"/>
      <c r="B416" s="40"/>
      <c r="C416" s="41"/>
      <c r="D416" s="232" t="s">
        <v>136</v>
      </c>
      <c r="E416" s="41"/>
      <c r="F416" s="233" t="s">
        <v>605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136</v>
      </c>
      <c r="AU416" s="18" t="s">
        <v>87</v>
      </c>
    </row>
    <row r="417" s="2" customFormat="1">
      <c r="A417" s="39"/>
      <c r="B417" s="40"/>
      <c r="C417" s="41"/>
      <c r="D417" s="237" t="s">
        <v>138</v>
      </c>
      <c r="E417" s="41"/>
      <c r="F417" s="238" t="s">
        <v>606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138</v>
      </c>
      <c r="AU417" s="18" t="s">
        <v>87</v>
      </c>
    </row>
    <row r="418" s="13" customFormat="1">
      <c r="A418" s="13"/>
      <c r="B418" s="239"/>
      <c r="C418" s="240"/>
      <c r="D418" s="232" t="s">
        <v>140</v>
      </c>
      <c r="E418" s="241" t="s">
        <v>1</v>
      </c>
      <c r="F418" s="242" t="s">
        <v>607</v>
      </c>
      <c r="G418" s="240"/>
      <c r="H418" s="243">
        <v>46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140</v>
      </c>
      <c r="AU418" s="249" t="s">
        <v>87</v>
      </c>
      <c r="AV418" s="13" t="s">
        <v>87</v>
      </c>
      <c r="AW418" s="13" t="s">
        <v>34</v>
      </c>
      <c r="AX418" s="13" t="s">
        <v>77</v>
      </c>
      <c r="AY418" s="249" t="s">
        <v>127</v>
      </c>
    </row>
    <row r="419" s="13" customFormat="1">
      <c r="A419" s="13"/>
      <c r="B419" s="239"/>
      <c r="C419" s="240"/>
      <c r="D419" s="232" t="s">
        <v>140</v>
      </c>
      <c r="E419" s="241" t="s">
        <v>1</v>
      </c>
      <c r="F419" s="242" t="s">
        <v>608</v>
      </c>
      <c r="G419" s="240"/>
      <c r="H419" s="243">
        <v>31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140</v>
      </c>
      <c r="AU419" s="249" t="s">
        <v>87</v>
      </c>
      <c r="AV419" s="13" t="s">
        <v>87</v>
      </c>
      <c r="AW419" s="13" t="s">
        <v>34</v>
      </c>
      <c r="AX419" s="13" t="s">
        <v>77</v>
      </c>
      <c r="AY419" s="249" t="s">
        <v>127</v>
      </c>
    </row>
    <row r="420" s="14" customFormat="1">
      <c r="A420" s="14"/>
      <c r="B420" s="250"/>
      <c r="C420" s="251"/>
      <c r="D420" s="232" t="s">
        <v>140</v>
      </c>
      <c r="E420" s="252" t="s">
        <v>1</v>
      </c>
      <c r="F420" s="253" t="s">
        <v>234</v>
      </c>
      <c r="G420" s="251"/>
      <c r="H420" s="254">
        <v>77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0" t="s">
        <v>140</v>
      </c>
      <c r="AU420" s="260" t="s">
        <v>87</v>
      </c>
      <c r="AV420" s="14" t="s">
        <v>134</v>
      </c>
      <c r="AW420" s="14" t="s">
        <v>34</v>
      </c>
      <c r="AX420" s="14" t="s">
        <v>85</v>
      </c>
      <c r="AY420" s="260" t="s">
        <v>127</v>
      </c>
    </row>
    <row r="421" s="2" customFormat="1" ht="16.5" customHeight="1">
      <c r="A421" s="39"/>
      <c r="B421" s="40"/>
      <c r="C421" s="219" t="s">
        <v>609</v>
      </c>
      <c r="D421" s="219" t="s">
        <v>129</v>
      </c>
      <c r="E421" s="220" t="s">
        <v>610</v>
      </c>
      <c r="F421" s="221" t="s">
        <v>611</v>
      </c>
      <c r="G421" s="222" t="s">
        <v>200</v>
      </c>
      <c r="H421" s="223">
        <v>321</v>
      </c>
      <c r="I421" s="224"/>
      <c r="J421" s="225">
        <f>ROUND(I421*H421,2)</f>
        <v>0</v>
      </c>
      <c r="K421" s="221" t="s">
        <v>133</v>
      </c>
      <c r="L421" s="45"/>
      <c r="M421" s="226" t="s">
        <v>1</v>
      </c>
      <c r="N421" s="227" t="s">
        <v>42</v>
      </c>
      <c r="O421" s="92"/>
      <c r="P421" s="228">
        <f>O421*H421</f>
        <v>0</v>
      </c>
      <c r="Q421" s="228">
        <v>6.0000000000000002E-05</v>
      </c>
      <c r="R421" s="228">
        <f>Q421*H421</f>
        <v>0.019259999999999999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134</v>
      </c>
      <c r="AT421" s="230" t="s">
        <v>129</v>
      </c>
      <c r="AU421" s="230" t="s">
        <v>87</v>
      </c>
      <c r="AY421" s="18" t="s">
        <v>127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85</v>
      </c>
      <c r="BK421" s="231">
        <f>ROUND(I421*H421,2)</f>
        <v>0</v>
      </c>
      <c r="BL421" s="18" t="s">
        <v>134</v>
      </c>
      <c r="BM421" s="230" t="s">
        <v>612</v>
      </c>
    </row>
    <row r="422" s="2" customFormat="1">
      <c r="A422" s="39"/>
      <c r="B422" s="40"/>
      <c r="C422" s="41"/>
      <c r="D422" s="232" t="s">
        <v>136</v>
      </c>
      <c r="E422" s="41"/>
      <c r="F422" s="233" t="s">
        <v>613</v>
      </c>
      <c r="G422" s="41"/>
      <c r="H422" s="41"/>
      <c r="I422" s="234"/>
      <c r="J422" s="41"/>
      <c r="K422" s="41"/>
      <c r="L422" s="45"/>
      <c r="M422" s="235"/>
      <c r="N422" s="23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136</v>
      </c>
      <c r="AU422" s="18" t="s">
        <v>87</v>
      </c>
    </row>
    <row r="423" s="2" customFormat="1">
      <c r="A423" s="39"/>
      <c r="B423" s="40"/>
      <c r="C423" s="41"/>
      <c r="D423" s="237" t="s">
        <v>138</v>
      </c>
      <c r="E423" s="41"/>
      <c r="F423" s="238" t="s">
        <v>614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138</v>
      </c>
      <c r="AU423" s="18" t="s">
        <v>87</v>
      </c>
    </row>
    <row r="424" s="13" customFormat="1">
      <c r="A424" s="13"/>
      <c r="B424" s="239"/>
      <c r="C424" s="240"/>
      <c r="D424" s="232" t="s">
        <v>140</v>
      </c>
      <c r="E424" s="241" t="s">
        <v>1</v>
      </c>
      <c r="F424" s="242" t="s">
        <v>615</v>
      </c>
      <c r="G424" s="240"/>
      <c r="H424" s="243">
        <v>321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140</v>
      </c>
      <c r="AU424" s="249" t="s">
        <v>87</v>
      </c>
      <c r="AV424" s="13" t="s">
        <v>87</v>
      </c>
      <c r="AW424" s="13" t="s">
        <v>34</v>
      </c>
      <c r="AX424" s="13" t="s">
        <v>85</v>
      </c>
      <c r="AY424" s="249" t="s">
        <v>127</v>
      </c>
    </row>
    <row r="425" s="2" customFormat="1" ht="16.5" customHeight="1">
      <c r="A425" s="39"/>
      <c r="B425" s="40"/>
      <c r="C425" s="219" t="s">
        <v>616</v>
      </c>
      <c r="D425" s="219" t="s">
        <v>129</v>
      </c>
      <c r="E425" s="220" t="s">
        <v>617</v>
      </c>
      <c r="F425" s="221" t="s">
        <v>618</v>
      </c>
      <c r="G425" s="222" t="s">
        <v>132</v>
      </c>
      <c r="H425" s="223">
        <v>16.399999999999999</v>
      </c>
      <c r="I425" s="224"/>
      <c r="J425" s="225">
        <f>ROUND(I425*H425,2)</f>
        <v>0</v>
      </c>
      <c r="K425" s="221" t="s">
        <v>133</v>
      </c>
      <c r="L425" s="45"/>
      <c r="M425" s="226" t="s">
        <v>1</v>
      </c>
      <c r="N425" s="227" t="s">
        <v>42</v>
      </c>
      <c r="O425" s="92"/>
      <c r="P425" s="228">
        <f>O425*H425</f>
        <v>0</v>
      </c>
      <c r="Q425" s="228">
        <v>0.0014499999999999999</v>
      </c>
      <c r="R425" s="228">
        <f>Q425*H425</f>
        <v>0.023779999999999996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134</v>
      </c>
      <c r="AT425" s="230" t="s">
        <v>129</v>
      </c>
      <c r="AU425" s="230" t="s">
        <v>87</v>
      </c>
      <c r="AY425" s="18" t="s">
        <v>127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85</v>
      </c>
      <c r="BK425" s="231">
        <f>ROUND(I425*H425,2)</f>
        <v>0</v>
      </c>
      <c r="BL425" s="18" t="s">
        <v>134</v>
      </c>
      <c r="BM425" s="230" t="s">
        <v>619</v>
      </c>
    </row>
    <row r="426" s="2" customFormat="1">
      <c r="A426" s="39"/>
      <c r="B426" s="40"/>
      <c r="C426" s="41"/>
      <c r="D426" s="232" t="s">
        <v>136</v>
      </c>
      <c r="E426" s="41"/>
      <c r="F426" s="233" t="s">
        <v>620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136</v>
      </c>
      <c r="AU426" s="18" t="s">
        <v>87</v>
      </c>
    </row>
    <row r="427" s="2" customFormat="1">
      <c r="A427" s="39"/>
      <c r="B427" s="40"/>
      <c r="C427" s="41"/>
      <c r="D427" s="237" t="s">
        <v>138</v>
      </c>
      <c r="E427" s="41"/>
      <c r="F427" s="238" t="s">
        <v>621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138</v>
      </c>
      <c r="AU427" s="18" t="s">
        <v>87</v>
      </c>
    </row>
    <row r="428" s="13" customFormat="1">
      <c r="A428" s="13"/>
      <c r="B428" s="239"/>
      <c r="C428" s="240"/>
      <c r="D428" s="232" t="s">
        <v>140</v>
      </c>
      <c r="E428" s="241" t="s">
        <v>1</v>
      </c>
      <c r="F428" s="242" t="s">
        <v>622</v>
      </c>
      <c r="G428" s="240"/>
      <c r="H428" s="243">
        <v>6.2000000000000002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140</v>
      </c>
      <c r="AU428" s="249" t="s">
        <v>87</v>
      </c>
      <c r="AV428" s="13" t="s">
        <v>87</v>
      </c>
      <c r="AW428" s="13" t="s">
        <v>34</v>
      </c>
      <c r="AX428" s="13" t="s">
        <v>77</v>
      </c>
      <c r="AY428" s="249" t="s">
        <v>127</v>
      </c>
    </row>
    <row r="429" s="13" customFormat="1">
      <c r="A429" s="13"/>
      <c r="B429" s="239"/>
      <c r="C429" s="240"/>
      <c r="D429" s="232" t="s">
        <v>140</v>
      </c>
      <c r="E429" s="241" t="s">
        <v>1</v>
      </c>
      <c r="F429" s="242" t="s">
        <v>623</v>
      </c>
      <c r="G429" s="240"/>
      <c r="H429" s="243">
        <v>9.3000000000000007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140</v>
      </c>
      <c r="AU429" s="249" t="s">
        <v>87</v>
      </c>
      <c r="AV429" s="13" t="s">
        <v>87</v>
      </c>
      <c r="AW429" s="13" t="s">
        <v>34</v>
      </c>
      <c r="AX429" s="13" t="s">
        <v>77</v>
      </c>
      <c r="AY429" s="249" t="s">
        <v>127</v>
      </c>
    </row>
    <row r="430" s="13" customFormat="1">
      <c r="A430" s="13"/>
      <c r="B430" s="239"/>
      <c r="C430" s="240"/>
      <c r="D430" s="232" t="s">
        <v>140</v>
      </c>
      <c r="E430" s="241" t="s">
        <v>1</v>
      </c>
      <c r="F430" s="242" t="s">
        <v>624</v>
      </c>
      <c r="G430" s="240"/>
      <c r="H430" s="243">
        <v>0.90000000000000002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140</v>
      </c>
      <c r="AU430" s="249" t="s">
        <v>87</v>
      </c>
      <c r="AV430" s="13" t="s">
        <v>87</v>
      </c>
      <c r="AW430" s="13" t="s">
        <v>34</v>
      </c>
      <c r="AX430" s="13" t="s">
        <v>77</v>
      </c>
      <c r="AY430" s="249" t="s">
        <v>127</v>
      </c>
    </row>
    <row r="431" s="14" customFormat="1">
      <c r="A431" s="14"/>
      <c r="B431" s="250"/>
      <c r="C431" s="251"/>
      <c r="D431" s="232" t="s">
        <v>140</v>
      </c>
      <c r="E431" s="252" t="s">
        <v>1</v>
      </c>
      <c r="F431" s="253" t="s">
        <v>234</v>
      </c>
      <c r="G431" s="251"/>
      <c r="H431" s="254">
        <v>16.399999999999999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0" t="s">
        <v>140</v>
      </c>
      <c r="AU431" s="260" t="s">
        <v>87</v>
      </c>
      <c r="AV431" s="14" t="s">
        <v>134</v>
      </c>
      <c r="AW431" s="14" t="s">
        <v>34</v>
      </c>
      <c r="AX431" s="14" t="s">
        <v>85</v>
      </c>
      <c r="AY431" s="260" t="s">
        <v>127</v>
      </c>
    </row>
    <row r="432" s="2" customFormat="1" ht="16.5" customHeight="1">
      <c r="A432" s="39"/>
      <c r="B432" s="40"/>
      <c r="C432" s="219" t="s">
        <v>625</v>
      </c>
      <c r="D432" s="219" t="s">
        <v>129</v>
      </c>
      <c r="E432" s="220" t="s">
        <v>626</v>
      </c>
      <c r="F432" s="221" t="s">
        <v>627</v>
      </c>
      <c r="G432" s="222" t="s">
        <v>200</v>
      </c>
      <c r="H432" s="223">
        <v>3.5</v>
      </c>
      <c r="I432" s="224"/>
      <c r="J432" s="225">
        <f>ROUND(I432*H432,2)</f>
        <v>0</v>
      </c>
      <c r="K432" s="221" t="s">
        <v>133</v>
      </c>
      <c r="L432" s="45"/>
      <c r="M432" s="226" t="s">
        <v>1</v>
      </c>
      <c r="N432" s="227" t="s">
        <v>42</v>
      </c>
      <c r="O432" s="92"/>
      <c r="P432" s="228">
        <f>O432*H432</f>
        <v>0</v>
      </c>
      <c r="Q432" s="228">
        <v>0.0035400000000000002</v>
      </c>
      <c r="R432" s="228">
        <f>Q432*H432</f>
        <v>0.01239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134</v>
      </c>
      <c r="AT432" s="230" t="s">
        <v>129</v>
      </c>
      <c r="AU432" s="230" t="s">
        <v>87</v>
      </c>
      <c r="AY432" s="18" t="s">
        <v>127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85</v>
      </c>
      <c r="BK432" s="231">
        <f>ROUND(I432*H432,2)</f>
        <v>0</v>
      </c>
      <c r="BL432" s="18" t="s">
        <v>134</v>
      </c>
      <c r="BM432" s="230" t="s">
        <v>628</v>
      </c>
    </row>
    <row r="433" s="2" customFormat="1">
      <c r="A433" s="39"/>
      <c r="B433" s="40"/>
      <c r="C433" s="41"/>
      <c r="D433" s="232" t="s">
        <v>136</v>
      </c>
      <c r="E433" s="41"/>
      <c r="F433" s="233" t="s">
        <v>629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136</v>
      </c>
      <c r="AU433" s="18" t="s">
        <v>87</v>
      </c>
    </row>
    <row r="434" s="2" customFormat="1">
      <c r="A434" s="39"/>
      <c r="B434" s="40"/>
      <c r="C434" s="41"/>
      <c r="D434" s="237" t="s">
        <v>138</v>
      </c>
      <c r="E434" s="41"/>
      <c r="F434" s="238" t="s">
        <v>630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138</v>
      </c>
      <c r="AU434" s="18" t="s">
        <v>87</v>
      </c>
    </row>
    <row r="435" s="13" customFormat="1">
      <c r="A435" s="13"/>
      <c r="B435" s="239"/>
      <c r="C435" s="240"/>
      <c r="D435" s="232" t="s">
        <v>140</v>
      </c>
      <c r="E435" s="241" t="s">
        <v>1</v>
      </c>
      <c r="F435" s="242" t="s">
        <v>631</v>
      </c>
      <c r="G435" s="240"/>
      <c r="H435" s="243">
        <v>3.5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140</v>
      </c>
      <c r="AU435" s="249" t="s">
        <v>87</v>
      </c>
      <c r="AV435" s="13" t="s">
        <v>87</v>
      </c>
      <c r="AW435" s="13" t="s">
        <v>34</v>
      </c>
      <c r="AX435" s="13" t="s">
        <v>85</v>
      </c>
      <c r="AY435" s="249" t="s">
        <v>127</v>
      </c>
    </row>
    <row r="436" s="2" customFormat="1" ht="16.5" customHeight="1">
      <c r="A436" s="39"/>
      <c r="B436" s="40"/>
      <c r="C436" s="219" t="s">
        <v>632</v>
      </c>
      <c r="D436" s="219" t="s">
        <v>129</v>
      </c>
      <c r="E436" s="220" t="s">
        <v>633</v>
      </c>
      <c r="F436" s="221" t="s">
        <v>634</v>
      </c>
      <c r="G436" s="222" t="s">
        <v>200</v>
      </c>
      <c r="H436" s="223">
        <v>398</v>
      </c>
      <c r="I436" s="224"/>
      <c r="J436" s="225">
        <f>ROUND(I436*H436,2)</f>
        <v>0</v>
      </c>
      <c r="K436" s="221" t="s">
        <v>133</v>
      </c>
      <c r="L436" s="45"/>
      <c r="M436" s="226" t="s">
        <v>1</v>
      </c>
      <c r="N436" s="227" t="s">
        <v>42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134</v>
      </c>
      <c r="AT436" s="230" t="s">
        <v>129</v>
      </c>
      <c r="AU436" s="230" t="s">
        <v>87</v>
      </c>
      <c r="AY436" s="18" t="s">
        <v>127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85</v>
      </c>
      <c r="BK436" s="231">
        <f>ROUND(I436*H436,2)</f>
        <v>0</v>
      </c>
      <c r="BL436" s="18" t="s">
        <v>134</v>
      </c>
      <c r="BM436" s="230" t="s">
        <v>635</v>
      </c>
    </row>
    <row r="437" s="2" customFormat="1">
      <c r="A437" s="39"/>
      <c r="B437" s="40"/>
      <c r="C437" s="41"/>
      <c r="D437" s="232" t="s">
        <v>136</v>
      </c>
      <c r="E437" s="41"/>
      <c r="F437" s="233" t="s">
        <v>636</v>
      </c>
      <c r="G437" s="41"/>
      <c r="H437" s="41"/>
      <c r="I437" s="234"/>
      <c r="J437" s="41"/>
      <c r="K437" s="41"/>
      <c r="L437" s="45"/>
      <c r="M437" s="235"/>
      <c r="N437" s="236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136</v>
      </c>
      <c r="AU437" s="18" t="s">
        <v>87</v>
      </c>
    </row>
    <row r="438" s="2" customFormat="1">
      <c r="A438" s="39"/>
      <c r="B438" s="40"/>
      <c r="C438" s="41"/>
      <c r="D438" s="237" t="s">
        <v>138</v>
      </c>
      <c r="E438" s="41"/>
      <c r="F438" s="238" t="s">
        <v>637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138</v>
      </c>
      <c r="AU438" s="18" t="s">
        <v>87</v>
      </c>
    </row>
    <row r="439" s="13" customFormat="1">
      <c r="A439" s="13"/>
      <c r="B439" s="239"/>
      <c r="C439" s="240"/>
      <c r="D439" s="232" t="s">
        <v>140</v>
      </c>
      <c r="E439" s="241" t="s">
        <v>1</v>
      </c>
      <c r="F439" s="242" t="s">
        <v>638</v>
      </c>
      <c r="G439" s="240"/>
      <c r="H439" s="243">
        <v>398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140</v>
      </c>
      <c r="AU439" s="249" t="s">
        <v>87</v>
      </c>
      <c r="AV439" s="13" t="s">
        <v>87</v>
      </c>
      <c r="AW439" s="13" t="s">
        <v>34</v>
      </c>
      <c r="AX439" s="13" t="s">
        <v>85</v>
      </c>
      <c r="AY439" s="249" t="s">
        <v>127</v>
      </c>
    </row>
    <row r="440" s="2" customFormat="1" ht="16.5" customHeight="1">
      <c r="A440" s="39"/>
      <c r="B440" s="40"/>
      <c r="C440" s="219" t="s">
        <v>639</v>
      </c>
      <c r="D440" s="219" t="s">
        <v>129</v>
      </c>
      <c r="E440" s="220" t="s">
        <v>640</v>
      </c>
      <c r="F440" s="221" t="s">
        <v>641</v>
      </c>
      <c r="G440" s="222" t="s">
        <v>132</v>
      </c>
      <c r="H440" s="223">
        <v>16.399999999999999</v>
      </c>
      <c r="I440" s="224"/>
      <c r="J440" s="225">
        <f>ROUND(I440*H440,2)</f>
        <v>0</v>
      </c>
      <c r="K440" s="221" t="s">
        <v>133</v>
      </c>
      <c r="L440" s="45"/>
      <c r="M440" s="226" t="s">
        <v>1</v>
      </c>
      <c r="N440" s="227" t="s">
        <v>42</v>
      </c>
      <c r="O440" s="92"/>
      <c r="P440" s="228">
        <f>O440*H440</f>
        <v>0</v>
      </c>
      <c r="Q440" s="228">
        <v>1.0000000000000001E-05</v>
      </c>
      <c r="R440" s="228">
        <f>Q440*H440</f>
        <v>0.000164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134</v>
      </c>
      <c r="AT440" s="230" t="s">
        <v>129</v>
      </c>
      <c r="AU440" s="230" t="s">
        <v>87</v>
      </c>
      <c r="AY440" s="18" t="s">
        <v>127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85</v>
      </c>
      <c r="BK440" s="231">
        <f>ROUND(I440*H440,2)</f>
        <v>0</v>
      </c>
      <c r="BL440" s="18" t="s">
        <v>134</v>
      </c>
      <c r="BM440" s="230" t="s">
        <v>642</v>
      </c>
    </row>
    <row r="441" s="2" customFormat="1">
      <c r="A441" s="39"/>
      <c r="B441" s="40"/>
      <c r="C441" s="41"/>
      <c r="D441" s="232" t="s">
        <v>136</v>
      </c>
      <c r="E441" s="41"/>
      <c r="F441" s="233" t="s">
        <v>643</v>
      </c>
      <c r="G441" s="41"/>
      <c r="H441" s="41"/>
      <c r="I441" s="234"/>
      <c r="J441" s="41"/>
      <c r="K441" s="41"/>
      <c r="L441" s="45"/>
      <c r="M441" s="235"/>
      <c r="N441" s="23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136</v>
      </c>
      <c r="AU441" s="18" t="s">
        <v>87</v>
      </c>
    </row>
    <row r="442" s="2" customFormat="1">
      <c r="A442" s="39"/>
      <c r="B442" s="40"/>
      <c r="C442" s="41"/>
      <c r="D442" s="237" t="s">
        <v>138</v>
      </c>
      <c r="E442" s="41"/>
      <c r="F442" s="238" t="s">
        <v>644</v>
      </c>
      <c r="G442" s="41"/>
      <c r="H442" s="41"/>
      <c r="I442" s="234"/>
      <c r="J442" s="41"/>
      <c r="K442" s="41"/>
      <c r="L442" s="45"/>
      <c r="M442" s="235"/>
      <c r="N442" s="23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138</v>
      </c>
      <c r="AU442" s="18" t="s">
        <v>87</v>
      </c>
    </row>
    <row r="443" s="13" customFormat="1">
      <c r="A443" s="13"/>
      <c r="B443" s="239"/>
      <c r="C443" s="240"/>
      <c r="D443" s="232" t="s">
        <v>140</v>
      </c>
      <c r="E443" s="241" t="s">
        <v>1</v>
      </c>
      <c r="F443" s="242" t="s">
        <v>645</v>
      </c>
      <c r="G443" s="240"/>
      <c r="H443" s="243">
        <v>16.399999999999999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140</v>
      </c>
      <c r="AU443" s="249" t="s">
        <v>87</v>
      </c>
      <c r="AV443" s="13" t="s">
        <v>87</v>
      </c>
      <c r="AW443" s="13" t="s">
        <v>34</v>
      </c>
      <c r="AX443" s="13" t="s">
        <v>85</v>
      </c>
      <c r="AY443" s="249" t="s">
        <v>127</v>
      </c>
    </row>
    <row r="444" s="2" customFormat="1" ht="16.5" customHeight="1">
      <c r="A444" s="39"/>
      <c r="B444" s="40"/>
      <c r="C444" s="219" t="s">
        <v>646</v>
      </c>
      <c r="D444" s="219" t="s">
        <v>129</v>
      </c>
      <c r="E444" s="220" t="s">
        <v>647</v>
      </c>
      <c r="F444" s="221" t="s">
        <v>648</v>
      </c>
      <c r="G444" s="222" t="s">
        <v>200</v>
      </c>
      <c r="H444" s="223">
        <v>24</v>
      </c>
      <c r="I444" s="224"/>
      <c r="J444" s="225">
        <f>ROUND(I444*H444,2)</f>
        <v>0</v>
      </c>
      <c r="K444" s="221" t="s">
        <v>133</v>
      </c>
      <c r="L444" s="45"/>
      <c r="M444" s="226" t="s">
        <v>1</v>
      </c>
      <c r="N444" s="227" t="s">
        <v>42</v>
      </c>
      <c r="O444" s="92"/>
      <c r="P444" s="228">
        <f>O444*H444</f>
        <v>0</v>
      </c>
      <c r="Q444" s="228">
        <v>0.089779999999999999</v>
      </c>
      <c r="R444" s="228">
        <f>Q444*H444</f>
        <v>2.1547200000000002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134</v>
      </c>
      <c r="AT444" s="230" t="s">
        <v>129</v>
      </c>
      <c r="AU444" s="230" t="s">
        <v>87</v>
      </c>
      <c r="AY444" s="18" t="s">
        <v>127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85</v>
      </c>
      <c r="BK444" s="231">
        <f>ROUND(I444*H444,2)</f>
        <v>0</v>
      </c>
      <c r="BL444" s="18" t="s">
        <v>134</v>
      </c>
      <c r="BM444" s="230" t="s">
        <v>649</v>
      </c>
    </row>
    <row r="445" s="2" customFormat="1">
      <c r="A445" s="39"/>
      <c r="B445" s="40"/>
      <c r="C445" s="41"/>
      <c r="D445" s="232" t="s">
        <v>136</v>
      </c>
      <c r="E445" s="41"/>
      <c r="F445" s="233" t="s">
        <v>650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136</v>
      </c>
      <c r="AU445" s="18" t="s">
        <v>87</v>
      </c>
    </row>
    <row r="446" s="2" customFormat="1">
      <c r="A446" s="39"/>
      <c r="B446" s="40"/>
      <c r="C446" s="41"/>
      <c r="D446" s="237" t="s">
        <v>138</v>
      </c>
      <c r="E446" s="41"/>
      <c r="F446" s="238" t="s">
        <v>651</v>
      </c>
      <c r="G446" s="41"/>
      <c r="H446" s="41"/>
      <c r="I446" s="234"/>
      <c r="J446" s="41"/>
      <c r="K446" s="41"/>
      <c r="L446" s="45"/>
      <c r="M446" s="235"/>
      <c r="N446" s="236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138</v>
      </c>
      <c r="AU446" s="18" t="s">
        <v>87</v>
      </c>
    </row>
    <row r="447" s="13" customFormat="1">
      <c r="A447" s="13"/>
      <c r="B447" s="239"/>
      <c r="C447" s="240"/>
      <c r="D447" s="232" t="s">
        <v>140</v>
      </c>
      <c r="E447" s="241" t="s">
        <v>1</v>
      </c>
      <c r="F447" s="242" t="s">
        <v>652</v>
      </c>
      <c r="G447" s="240"/>
      <c r="H447" s="243">
        <v>24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140</v>
      </c>
      <c r="AU447" s="249" t="s">
        <v>87</v>
      </c>
      <c r="AV447" s="13" t="s">
        <v>87</v>
      </c>
      <c r="AW447" s="13" t="s">
        <v>34</v>
      </c>
      <c r="AX447" s="13" t="s">
        <v>85</v>
      </c>
      <c r="AY447" s="249" t="s">
        <v>127</v>
      </c>
    </row>
    <row r="448" s="2" customFormat="1" ht="16.5" customHeight="1">
      <c r="A448" s="39"/>
      <c r="B448" s="40"/>
      <c r="C448" s="261" t="s">
        <v>653</v>
      </c>
      <c r="D448" s="261" t="s">
        <v>322</v>
      </c>
      <c r="E448" s="262" t="s">
        <v>654</v>
      </c>
      <c r="F448" s="263" t="s">
        <v>655</v>
      </c>
      <c r="G448" s="264" t="s">
        <v>132</v>
      </c>
      <c r="H448" s="265">
        <v>2.3999999999999999</v>
      </c>
      <c r="I448" s="266"/>
      <c r="J448" s="267">
        <f>ROUND(I448*H448,2)</f>
        <v>0</v>
      </c>
      <c r="K448" s="263" t="s">
        <v>133</v>
      </c>
      <c r="L448" s="268"/>
      <c r="M448" s="269" t="s">
        <v>1</v>
      </c>
      <c r="N448" s="270" t="s">
        <v>42</v>
      </c>
      <c r="O448" s="92"/>
      <c r="P448" s="228">
        <f>O448*H448</f>
        <v>0</v>
      </c>
      <c r="Q448" s="228">
        <v>0.222</v>
      </c>
      <c r="R448" s="228">
        <f>Q448*H448</f>
        <v>0.53279999999999994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176</v>
      </c>
      <c r="AT448" s="230" t="s">
        <v>322</v>
      </c>
      <c r="AU448" s="230" t="s">
        <v>87</v>
      </c>
      <c r="AY448" s="18" t="s">
        <v>127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85</v>
      </c>
      <c r="BK448" s="231">
        <f>ROUND(I448*H448,2)</f>
        <v>0</v>
      </c>
      <c r="BL448" s="18" t="s">
        <v>134</v>
      </c>
      <c r="BM448" s="230" t="s">
        <v>656</v>
      </c>
    </row>
    <row r="449" s="2" customFormat="1">
      <c r="A449" s="39"/>
      <c r="B449" s="40"/>
      <c r="C449" s="41"/>
      <c r="D449" s="232" t="s">
        <v>136</v>
      </c>
      <c r="E449" s="41"/>
      <c r="F449" s="233" t="s">
        <v>655</v>
      </c>
      <c r="G449" s="41"/>
      <c r="H449" s="41"/>
      <c r="I449" s="234"/>
      <c r="J449" s="41"/>
      <c r="K449" s="41"/>
      <c r="L449" s="45"/>
      <c r="M449" s="235"/>
      <c r="N449" s="236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136</v>
      </c>
      <c r="AU449" s="18" t="s">
        <v>87</v>
      </c>
    </row>
    <row r="450" s="13" customFormat="1">
      <c r="A450" s="13"/>
      <c r="B450" s="239"/>
      <c r="C450" s="240"/>
      <c r="D450" s="232" t="s">
        <v>140</v>
      </c>
      <c r="E450" s="240"/>
      <c r="F450" s="242" t="s">
        <v>657</v>
      </c>
      <c r="G450" s="240"/>
      <c r="H450" s="243">
        <v>2.3999999999999999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140</v>
      </c>
      <c r="AU450" s="249" t="s">
        <v>87</v>
      </c>
      <c r="AV450" s="13" t="s">
        <v>87</v>
      </c>
      <c r="AW450" s="13" t="s">
        <v>4</v>
      </c>
      <c r="AX450" s="13" t="s">
        <v>85</v>
      </c>
      <c r="AY450" s="249" t="s">
        <v>127</v>
      </c>
    </row>
    <row r="451" s="2" customFormat="1" ht="16.5" customHeight="1">
      <c r="A451" s="39"/>
      <c r="B451" s="40"/>
      <c r="C451" s="219" t="s">
        <v>658</v>
      </c>
      <c r="D451" s="219" t="s">
        <v>129</v>
      </c>
      <c r="E451" s="220" t="s">
        <v>659</v>
      </c>
      <c r="F451" s="221" t="s">
        <v>660</v>
      </c>
      <c r="G451" s="222" t="s">
        <v>200</v>
      </c>
      <c r="H451" s="223">
        <v>18</v>
      </c>
      <c r="I451" s="224"/>
      <c r="J451" s="225">
        <f>ROUND(I451*H451,2)</f>
        <v>0</v>
      </c>
      <c r="K451" s="221" t="s">
        <v>133</v>
      </c>
      <c r="L451" s="45"/>
      <c r="M451" s="226" t="s">
        <v>1</v>
      </c>
      <c r="N451" s="227" t="s">
        <v>42</v>
      </c>
      <c r="O451" s="92"/>
      <c r="P451" s="228">
        <f>O451*H451</f>
        <v>0</v>
      </c>
      <c r="Q451" s="228">
        <v>0.15540000000000001</v>
      </c>
      <c r="R451" s="228">
        <f>Q451*H451</f>
        <v>2.7972000000000001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134</v>
      </c>
      <c r="AT451" s="230" t="s">
        <v>129</v>
      </c>
      <c r="AU451" s="230" t="s">
        <v>87</v>
      </c>
      <c r="AY451" s="18" t="s">
        <v>127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85</v>
      </c>
      <c r="BK451" s="231">
        <f>ROUND(I451*H451,2)</f>
        <v>0</v>
      </c>
      <c r="BL451" s="18" t="s">
        <v>134</v>
      </c>
      <c r="BM451" s="230" t="s">
        <v>661</v>
      </c>
    </row>
    <row r="452" s="2" customFormat="1">
      <c r="A452" s="39"/>
      <c r="B452" s="40"/>
      <c r="C452" s="41"/>
      <c r="D452" s="232" t="s">
        <v>136</v>
      </c>
      <c r="E452" s="41"/>
      <c r="F452" s="233" t="s">
        <v>662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136</v>
      </c>
      <c r="AU452" s="18" t="s">
        <v>87</v>
      </c>
    </row>
    <row r="453" s="2" customFormat="1">
      <c r="A453" s="39"/>
      <c r="B453" s="40"/>
      <c r="C453" s="41"/>
      <c r="D453" s="237" t="s">
        <v>138</v>
      </c>
      <c r="E453" s="41"/>
      <c r="F453" s="238" t="s">
        <v>663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138</v>
      </c>
      <c r="AU453" s="18" t="s">
        <v>87</v>
      </c>
    </row>
    <row r="454" s="13" customFormat="1">
      <c r="A454" s="13"/>
      <c r="B454" s="239"/>
      <c r="C454" s="240"/>
      <c r="D454" s="232" t="s">
        <v>140</v>
      </c>
      <c r="E454" s="241" t="s">
        <v>1</v>
      </c>
      <c r="F454" s="242" t="s">
        <v>664</v>
      </c>
      <c r="G454" s="240"/>
      <c r="H454" s="243">
        <v>18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140</v>
      </c>
      <c r="AU454" s="249" t="s">
        <v>87</v>
      </c>
      <c r="AV454" s="13" t="s">
        <v>87</v>
      </c>
      <c r="AW454" s="13" t="s">
        <v>34</v>
      </c>
      <c r="AX454" s="13" t="s">
        <v>85</v>
      </c>
      <c r="AY454" s="249" t="s">
        <v>127</v>
      </c>
    </row>
    <row r="455" s="2" customFormat="1" ht="16.5" customHeight="1">
      <c r="A455" s="39"/>
      <c r="B455" s="40"/>
      <c r="C455" s="261" t="s">
        <v>665</v>
      </c>
      <c r="D455" s="261" t="s">
        <v>322</v>
      </c>
      <c r="E455" s="262" t="s">
        <v>666</v>
      </c>
      <c r="F455" s="263" t="s">
        <v>667</v>
      </c>
      <c r="G455" s="264" t="s">
        <v>200</v>
      </c>
      <c r="H455" s="265">
        <v>18.359999999999999</v>
      </c>
      <c r="I455" s="266"/>
      <c r="J455" s="267">
        <f>ROUND(I455*H455,2)</f>
        <v>0</v>
      </c>
      <c r="K455" s="263" t="s">
        <v>133</v>
      </c>
      <c r="L455" s="268"/>
      <c r="M455" s="269" t="s">
        <v>1</v>
      </c>
      <c r="N455" s="270" t="s">
        <v>42</v>
      </c>
      <c r="O455" s="92"/>
      <c r="P455" s="228">
        <f>O455*H455</f>
        <v>0</v>
      </c>
      <c r="Q455" s="228">
        <v>0.080000000000000002</v>
      </c>
      <c r="R455" s="228">
        <f>Q455*H455</f>
        <v>1.4687999999999999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176</v>
      </c>
      <c r="AT455" s="230" t="s">
        <v>322</v>
      </c>
      <c r="AU455" s="230" t="s">
        <v>87</v>
      </c>
      <c r="AY455" s="18" t="s">
        <v>127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85</v>
      </c>
      <c r="BK455" s="231">
        <f>ROUND(I455*H455,2)</f>
        <v>0</v>
      </c>
      <c r="BL455" s="18" t="s">
        <v>134</v>
      </c>
      <c r="BM455" s="230" t="s">
        <v>668</v>
      </c>
    </row>
    <row r="456" s="2" customFormat="1">
      <c r="A456" s="39"/>
      <c r="B456" s="40"/>
      <c r="C456" s="41"/>
      <c r="D456" s="232" t="s">
        <v>136</v>
      </c>
      <c r="E456" s="41"/>
      <c r="F456" s="233" t="s">
        <v>667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136</v>
      </c>
      <c r="AU456" s="18" t="s">
        <v>87</v>
      </c>
    </row>
    <row r="457" s="13" customFormat="1">
      <c r="A457" s="13"/>
      <c r="B457" s="239"/>
      <c r="C457" s="240"/>
      <c r="D457" s="232" t="s">
        <v>140</v>
      </c>
      <c r="E457" s="241" t="s">
        <v>1</v>
      </c>
      <c r="F457" s="242" t="s">
        <v>669</v>
      </c>
      <c r="G457" s="240"/>
      <c r="H457" s="243">
        <v>18.359999999999999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140</v>
      </c>
      <c r="AU457" s="249" t="s">
        <v>87</v>
      </c>
      <c r="AV457" s="13" t="s">
        <v>87</v>
      </c>
      <c r="AW457" s="13" t="s">
        <v>34</v>
      </c>
      <c r="AX457" s="13" t="s">
        <v>85</v>
      </c>
      <c r="AY457" s="249" t="s">
        <v>127</v>
      </c>
    </row>
    <row r="458" s="2" customFormat="1" ht="16.5" customHeight="1">
      <c r="A458" s="39"/>
      <c r="B458" s="40"/>
      <c r="C458" s="219" t="s">
        <v>670</v>
      </c>
      <c r="D458" s="219" t="s">
        <v>129</v>
      </c>
      <c r="E458" s="220" t="s">
        <v>671</v>
      </c>
      <c r="F458" s="221" t="s">
        <v>672</v>
      </c>
      <c r="G458" s="222" t="s">
        <v>200</v>
      </c>
      <c r="H458" s="223">
        <v>440</v>
      </c>
      <c r="I458" s="224"/>
      <c r="J458" s="225">
        <f>ROUND(I458*H458,2)</f>
        <v>0</v>
      </c>
      <c r="K458" s="221" t="s">
        <v>133</v>
      </c>
      <c r="L458" s="45"/>
      <c r="M458" s="226" t="s">
        <v>1</v>
      </c>
      <c r="N458" s="227" t="s">
        <v>42</v>
      </c>
      <c r="O458" s="92"/>
      <c r="P458" s="228">
        <f>O458*H458</f>
        <v>0</v>
      </c>
      <c r="Q458" s="228">
        <v>0.1295</v>
      </c>
      <c r="R458" s="228">
        <f>Q458*H458</f>
        <v>56.980000000000004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134</v>
      </c>
      <c r="AT458" s="230" t="s">
        <v>129</v>
      </c>
      <c r="AU458" s="230" t="s">
        <v>87</v>
      </c>
      <c r="AY458" s="18" t="s">
        <v>127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85</v>
      </c>
      <c r="BK458" s="231">
        <f>ROUND(I458*H458,2)</f>
        <v>0</v>
      </c>
      <c r="BL458" s="18" t="s">
        <v>134</v>
      </c>
      <c r="BM458" s="230" t="s">
        <v>673</v>
      </c>
    </row>
    <row r="459" s="2" customFormat="1">
      <c r="A459" s="39"/>
      <c r="B459" s="40"/>
      <c r="C459" s="41"/>
      <c r="D459" s="232" t="s">
        <v>136</v>
      </c>
      <c r="E459" s="41"/>
      <c r="F459" s="233" t="s">
        <v>674</v>
      </c>
      <c r="G459" s="41"/>
      <c r="H459" s="41"/>
      <c r="I459" s="234"/>
      <c r="J459" s="41"/>
      <c r="K459" s="41"/>
      <c r="L459" s="45"/>
      <c r="M459" s="235"/>
      <c r="N459" s="236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136</v>
      </c>
      <c r="AU459" s="18" t="s">
        <v>87</v>
      </c>
    </row>
    <row r="460" s="2" customFormat="1">
      <c r="A460" s="39"/>
      <c r="B460" s="40"/>
      <c r="C460" s="41"/>
      <c r="D460" s="237" t="s">
        <v>138</v>
      </c>
      <c r="E460" s="41"/>
      <c r="F460" s="238" t="s">
        <v>675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138</v>
      </c>
      <c r="AU460" s="18" t="s">
        <v>87</v>
      </c>
    </row>
    <row r="461" s="13" customFormat="1">
      <c r="A461" s="13"/>
      <c r="B461" s="239"/>
      <c r="C461" s="240"/>
      <c r="D461" s="232" t="s">
        <v>140</v>
      </c>
      <c r="E461" s="241" t="s">
        <v>1</v>
      </c>
      <c r="F461" s="242" t="s">
        <v>676</v>
      </c>
      <c r="G461" s="240"/>
      <c r="H461" s="243">
        <v>440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140</v>
      </c>
      <c r="AU461" s="249" t="s">
        <v>87</v>
      </c>
      <c r="AV461" s="13" t="s">
        <v>87</v>
      </c>
      <c r="AW461" s="13" t="s">
        <v>34</v>
      </c>
      <c r="AX461" s="13" t="s">
        <v>85</v>
      </c>
      <c r="AY461" s="249" t="s">
        <v>127</v>
      </c>
    </row>
    <row r="462" s="2" customFormat="1" ht="16.5" customHeight="1">
      <c r="A462" s="39"/>
      <c r="B462" s="40"/>
      <c r="C462" s="261" t="s">
        <v>677</v>
      </c>
      <c r="D462" s="261" t="s">
        <v>322</v>
      </c>
      <c r="E462" s="262" t="s">
        <v>678</v>
      </c>
      <c r="F462" s="263" t="s">
        <v>679</v>
      </c>
      <c r="G462" s="264" t="s">
        <v>200</v>
      </c>
      <c r="H462" s="265">
        <v>448.80000000000001</v>
      </c>
      <c r="I462" s="266"/>
      <c r="J462" s="267">
        <f>ROUND(I462*H462,2)</f>
        <v>0</v>
      </c>
      <c r="K462" s="263" t="s">
        <v>133</v>
      </c>
      <c r="L462" s="268"/>
      <c r="M462" s="269" t="s">
        <v>1</v>
      </c>
      <c r="N462" s="270" t="s">
        <v>42</v>
      </c>
      <c r="O462" s="92"/>
      <c r="P462" s="228">
        <f>O462*H462</f>
        <v>0</v>
      </c>
      <c r="Q462" s="228">
        <v>0.056120000000000003</v>
      </c>
      <c r="R462" s="228">
        <f>Q462*H462</f>
        <v>25.186656000000003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176</v>
      </c>
      <c r="AT462" s="230" t="s">
        <v>322</v>
      </c>
      <c r="AU462" s="230" t="s">
        <v>87</v>
      </c>
      <c r="AY462" s="18" t="s">
        <v>127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85</v>
      </c>
      <c r="BK462" s="231">
        <f>ROUND(I462*H462,2)</f>
        <v>0</v>
      </c>
      <c r="BL462" s="18" t="s">
        <v>134</v>
      </c>
      <c r="BM462" s="230" t="s">
        <v>680</v>
      </c>
    </row>
    <row r="463" s="2" customFormat="1">
      <c r="A463" s="39"/>
      <c r="B463" s="40"/>
      <c r="C463" s="41"/>
      <c r="D463" s="232" t="s">
        <v>136</v>
      </c>
      <c r="E463" s="41"/>
      <c r="F463" s="233" t="s">
        <v>679</v>
      </c>
      <c r="G463" s="41"/>
      <c r="H463" s="41"/>
      <c r="I463" s="234"/>
      <c r="J463" s="41"/>
      <c r="K463" s="41"/>
      <c r="L463" s="45"/>
      <c r="M463" s="235"/>
      <c r="N463" s="236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136</v>
      </c>
      <c r="AU463" s="18" t="s">
        <v>87</v>
      </c>
    </row>
    <row r="464" s="13" customFormat="1">
      <c r="A464" s="13"/>
      <c r="B464" s="239"/>
      <c r="C464" s="240"/>
      <c r="D464" s="232" t="s">
        <v>140</v>
      </c>
      <c r="E464" s="241" t="s">
        <v>1</v>
      </c>
      <c r="F464" s="242" t="s">
        <v>681</v>
      </c>
      <c r="G464" s="240"/>
      <c r="H464" s="243">
        <v>448.80000000000001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140</v>
      </c>
      <c r="AU464" s="249" t="s">
        <v>87</v>
      </c>
      <c r="AV464" s="13" t="s">
        <v>87</v>
      </c>
      <c r="AW464" s="13" t="s">
        <v>34</v>
      </c>
      <c r="AX464" s="13" t="s">
        <v>85</v>
      </c>
      <c r="AY464" s="249" t="s">
        <v>127</v>
      </c>
    </row>
    <row r="465" s="2" customFormat="1" ht="21.75" customHeight="1">
      <c r="A465" s="39"/>
      <c r="B465" s="40"/>
      <c r="C465" s="219" t="s">
        <v>682</v>
      </c>
      <c r="D465" s="219" t="s">
        <v>129</v>
      </c>
      <c r="E465" s="220" t="s">
        <v>683</v>
      </c>
      <c r="F465" s="221" t="s">
        <v>684</v>
      </c>
      <c r="G465" s="222" t="s">
        <v>200</v>
      </c>
      <c r="H465" s="223">
        <v>21</v>
      </c>
      <c r="I465" s="224"/>
      <c r="J465" s="225">
        <f>ROUND(I465*H465,2)</f>
        <v>0</v>
      </c>
      <c r="K465" s="221" t="s">
        <v>133</v>
      </c>
      <c r="L465" s="45"/>
      <c r="M465" s="226" t="s">
        <v>1</v>
      </c>
      <c r="N465" s="227" t="s">
        <v>42</v>
      </c>
      <c r="O465" s="92"/>
      <c r="P465" s="228">
        <f>O465*H465</f>
        <v>0</v>
      </c>
      <c r="Q465" s="228">
        <v>0.00059999999999999995</v>
      </c>
      <c r="R465" s="228">
        <f>Q465*H465</f>
        <v>0.012599999999999998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134</v>
      </c>
      <c r="AT465" s="230" t="s">
        <v>129</v>
      </c>
      <c r="AU465" s="230" t="s">
        <v>87</v>
      </c>
      <c r="AY465" s="18" t="s">
        <v>127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85</v>
      </c>
      <c r="BK465" s="231">
        <f>ROUND(I465*H465,2)</f>
        <v>0</v>
      </c>
      <c r="BL465" s="18" t="s">
        <v>134</v>
      </c>
      <c r="BM465" s="230" t="s">
        <v>685</v>
      </c>
    </row>
    <row r="466" s="2" customFormat="1">
      <c r="A466" s="39"/>
      <c r="B466" s="40"/>
      <c r="C466" s="41"/>
      <c r="D466" s="232" t="s">
        <v>136</v>
      </c>
      <c r="E466" s="41"/>
      <c r="F466" s="233" t="s">
        <v>686</v>
      </c>
      <c r="G466" s="41"/>
      <c r="H466" s="41"/>
      <c r="I466" s="234"/>
      <c r="J466" s="41"/>
      <c r="K466" s="41"/>
      <c r="L466" s="45"/>
      <c r="M466" s="235"/>
      <c r="N466" s="23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136</v>
      </c>
      <c r="AU466" s="18" t="s">
        <v>87</v>
      </c>
    </row>
    <row r="467" s="2" customFormat="1">
      <c r="A467" s="39"/>
      <c r="B467" s="40"/>
      <c r="C467" s="41"/>
      <c r="D467" s="237" t="s">
        <v>138</v>
      </c>
      <c r="E467" s="41"/>
      <c r="F467" s="238" t="s">
        <v>687</v>
      </c>
      <c r="G467" s="41"/>
      <c r="H467" s="41"/>
      <c r="I467" s="234"/>
      <c r="J467" s="41"/>
      <c r="K467" s="41"/>
      <c r="L467" s="45"/>
      <c r="M467" s="235"/>
      <c r="N467" s="236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138</v>
      </c>
      <c r="AU467" s="18" t="s">
        <v>87</v>
      </c>
    </row>
    <row r="468" s="13" customFormat="1">
      <c r="A468" s="13"/>
      <c r="B468" s="239"/>
      <c r="C468" s="240"/>
      <c r="D468" s="232" t="s">
        <v>140</v>
      </c>
      <c r="E468" s="241" t="s">
        <v>1</v>
      </c>
      <c r="F468" s="242" t="s">
        <v>688</v>
      </c>
      <c r="G468" s="240"/>
      <c r="H468" s="243">
        <v>21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9" t="s">
        <v>140</v>
      </c>
      <c r="AU468" s="249" t="s">
        <v>87</v>
      </c>
      <c r="AV468" s="13" t="s">
        <v>87</v>
      </c>
      <c r="AW468" s="13" t="s">
        <v>34</v>
      </c>
      <c r="AX468" s="13" t="s">
        <v>85</v>
      </c>
      <c r="AY468" s="249" t="s">
        <v>127</v>
      </c>
    </row>
    <row r="469" s="2" customFormat="1" ht="16.5" customHeight="1">
      <c r="A469" s="39"/>
      <c r="B469" s="40"/>
      <c r="C469" s="219" t="s">
        <v>689</v>
      </c>
      <c r="D469" s="219" t="s">
        <v>129</v>
      </c>
      <c r="E469" s="220" t="s">
        <v>690</v>
      </c>
      <c r="F469" s="221" t="s">
        <v>691</v>
      </c>
      <c r="G469" s="222" t="s">
        <v>200</v>
      </c>
      <c r="H469" s="223">
        <v>21</v>
      </c>
      <c r="I469" s="224"/>
      <c r="J469" s="225">
        <f>ROUND(I469*H469,2)</f>
        <v>0</v>
      </c>
      <c r="K469" s="221" t="s">
        <v>133</v>
      </c>
      <c r="L469" s="45"/>
      <c r="M469" s="226" t="s">
        <v>1</v>
      </c>
      <c r="N469" s="227" t="s">
        <v>42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134</v>
      </c>
      <c r="AT469" s="230" t="s">
        <v>129</v>
      </c>
      <c r="AU469" s="230" t="s">
        <v>87</v>
      </c>
      <c r="AY469" s="18" t="s">
        <v>127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85</v>
      </c>
      <c r="BK469" s="231">
        <f>ROUND(I469*H469,2)</f>
        <v>0</v>
      </c>
      <c r="BL469" s="18" t="s">
        <v>134</v>
      </c>
      <c r="BM469" s="230" t="s">
        <v>692</v>
      </c>
    </row>
    <row r="470" s="2" customFormat="1">
      <c r="A470" s="39"/>
      <c r="B470" s="40"/>
      <c r="C470" s="41"/>
      <c r="D470" s="232" t="s">
        <v>136</v>
      </c>
      <c r="E470" s="41"/>
      <c r="F470" s="233" t="s">
        <v>693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136</v>
      </c>
      <c r="AU470" s="18" t="s">
        <v>87</v>
      </c>
    </row>
    <row r="471" s="2" customFormat="1">
      <c r="A471" s="39"/>
      <c r="B471" s="40"/>
      <c r="C471" s="41"/>
      <c r="D471" s="237" t="s">
        <v>138</v>
      </c>
      <c r="E471" s="41"/>
      <c r="F471" s="238" t="s">
        <v>694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87</v>
      </c>
    </row>
    <row r="472" s="13" customFormat="1">
      <c r="A472" s="13"/>
      <c r="B472" s="239"/>
      <c r="C472" s="240"/>
      <c r="D472" s="232" t="s">
        <v>140</v>
      </c>
      <c r="E472" s="241" t="s">
        <v>1</v>
      </c>
      <c r="F472" s="242" t="s">
        <v>695</v>
      </c>
      <c r="G472" s="240"/>
      <c r="H472" s="243">
        <v>21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140</v>
      </c>
      <c r="AU472" s="249" t="s">
        <v>87</v>
      </c>
      <c r="AV472" s="13" t="s">
        <v>87</v>
      </c>
      <c r="AW472" s="13" t="s">
        <v>34</v>
      </c>
      <c r="AX472" s="13" t="s">
        <v>85</v>
      </c>
      <c r="AY472" s="249" t="s">
        <v>127</v>
      </c>
    </row>
    <row r="473" s="12" customFormat="1" ht="22.8" customHeight="1">
      <c r="A473" s="12"/>
      <c r="B473" s="203"/>
      <c r="C473" s="204"/>
      <c r="D473" s="205" t="s">
        <v>76</v>
      </c>
      <c r="E473" s="217" t="s">
        <v>696</v>
      </c>
      <c r="F473" s="217" t="s">
        <v>697</v>
      </c>
      <c r="G473" s="204"/>
      <c r="H473" s="204"/>
      <c r="I473" s="207"/>
      <c r="J473" s="218">
        <f>BK473</f>
        <v>0</v>
      </c>
      <c r="K473" s="204"/>
      <c r="L473" s="209"/>
      <c r="M473" s="210"/>
      <c r="N473" s="211"/>
      <c r="O473" s="211"/>
      <c r="P473" s="212">
        <f>SUM(P474:P505)</f>
        <v>0</v>
      </c>
      <c r="Q473" s="211"/>
      <c r="R473" s="212">
        <f>SUM(R474:R505)</f>
        <v>0</v>
      </c>
      <c r="S473" s="211"/>
      <c r="T473" s="213">
        <f>SUM(T474:T505)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4" t="s">
        <v>85</v>
      </c>
      <c r="AT473" s="215" t="s">
        <v>76</v>
      </c>
      <c r="AU473" s="215" t="s">
        <v>85</v>
      </c>
      <c r="AY473" s="214" t="s">
        <v>127</v>
      </c>
      <c r="BK473" s="216">
        <f>SUM(BK474:BK505)</f>
        <v>0</v>
      </c>
    </row>
    <row r="474" s="2" customFormat="1" ht="16.5" customHeight="1">
      <c r="A474" s="39"/>
      <c r="B474" s="40"/>
      <c r="C474" s="219" t="s">
        <v>698</v>
      </c>
      <c r="D474" s="219" t="s">
        <v>129</v>
      </c>
      <c r="E474" s="220" t="s">
        <v>699</v>
      </c>
      <c r="F474" s="221" t="s">
        <v>700</v>
      </c>
      <c r="G474" s="222" t="s">
        <v>301</v>
      </c>
      <c r="H474" s="223">
        <v>56.930999999999997</v>
      </c>
      <c r="I474" s="224"/>
      <c r="J474" s="225">
        <f>ROUND(I474*H474,2)</f>
        <v>0</v>
      </c>
      <c r="K474" s="221" t="s">
        <v>133</v>
      </c>
      <c r="L474" s="45"/>
      <c r="M474" s="226" t="s">
        <v>1</v>
      </c>
      <c r="N474" s="227" t="s">
        <v>42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134</v>
      </c>
      <c r="AT474" s="230" t="s">
        <v>129</v>
      </c>
      <c r="AU474" s="230" t="s">
        <v>87</v>
      </c>
      <c r="AY474" s="18" t="s">
        <v>127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85</v>
      </c>
      <c r="BK474" s="231">
        <f>ROUND(I474*H474,2)</f>
        <v>0</v>
      </c>
      <c r="BL474" s="18" t="s">
        <v>134</v>
      </c>
      <c r="BM474" s="230" t="s">
        <v>701</v>
      </c>
    </row>
    <row r="475" s="2" customFormat="1">
      <c r="A475" s="39"/>
      <c r="B475" s="40"/>
      <c r="C475" s="41"/>
      <c r="D475" s="232" t="s">
        <v>136</v>
      </c>
      <c r="E475" s="41"/>
      <c r="F475" s="233" t="s">
        <v>702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136</v>
      </c>
      <c r="AU475" s="18" t="s">
        <v>87</v>
      </c>
    </row>
    <row r="476" s="2" customFormat="1">
      <c r="A476" s="39"/>
      <c r="B476" s="40"/>
      <c r="C476" s="41"/>
      <c r="D476" s="237" t="s">
        <v>138</v>
      </c>
      <c r="E476" s="41"/>
      <c r="F476" s="238" t="s">
        <v>703</v>
      </c>
      <c r="G476" s="41"/>
      <c r="H476" s="41"/>
      <c r="I476" s="234"/>
      <c r="J476" s="41"/>
      <c r="K476" s="41"/>
      <c r="L476" s="45"/>
      <c r="M476" s="235"/>
      <c r="N476" s="236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138</v>
      </c>
      <c r="AU476" s="18" t="s">
        <v>87</v>
      </c>
    </row>
    <row r="477" s="15" customFormat="1">
      <c r="A477" s="15"/>
      <c r="B477" s="271"/>
      <c r="C477" s="272"/>
      <c r="D477" s="232" t="s">
        <v>140</v>
      </c>
      <c r="E477" s="273" t="s">
        <v>1</v>
      </c>
      <c r="F477" s="274" t="s">
        <v>704</v>
      </c>
      <c r="G477" s="272"/>
      <c r="H477" s="273" t="s">
        <v>1</v>
      </c>
      <c r="I477" s="275"/>
      <c r="J477" s="272"/>
      <c r="K477" s="272"/>
      <c r="L477" s="276"/>
      <c r="M477" s="277"/>
      <c r="N477" s="278"/>
      <c r="O477" s="278"/>
      <c r="P477" s="278"/>
      <c r="Q477" s="278"/>
      <c r="R477" s="278"/>
      <c r="S477" s="278"/>
      <c r="T477" s="279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80" t="s">
        <v>140</v>
      </c>
      <c r="AU477" s="280" t="s">
        <v>87</v>
      </c>
      <c r="AV477" s="15" t="s">
        <v>85</v>
      </c>
      <c r="AW477" s="15" t="s">
        <v>34</v>
      </c>
      <c r="AX477" s="15" t="s">
        <v>77</v>
      </c>
      <c r="AY477" s="280" t="s">
        <v>127</v>
      </c>
    </row>
    <row r="478" s="13" customFormat="1">
      <c r="A478" s="13"/>
      <c r="B478" s="239"/>
      <c r="C478" s="240"/>
      <c r="D478" s="232" t="s">
        <v>140</v>
      </c>
      <c r="E478" s="241" t="s">
        <v>1</v>
      </c>
      <c r="F478" s="242" t="s">
        <v>705</v>
      </c>
      <c r="G478" s="240"/>
      <c r="H478" s="243">
        <v>3.6899999999999999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140</v>
      </c>
      <c r="AU478" s="249" t="s">
        <v>87</v>
      </c>
      <c r="AV478" s="13" t="s">
        <v>87</v>
      </c>
      <c r="AW478" s="13" t="s">
        <v>34</v>
      </c>
      <c r="AX478" s="13" t="s">
        <v>77</v>
      </c>
      <c r="AY478" s="249" t="s">
        <v>127</v>
      </c>
    </row>
    <row r="479" s="13" customFormat="1">
      <c r="A479" s="13"/>
      <c r="B479" s="239"/>
      <c r="C479" s="240"/>
      <c r="D479" s="232" t="s">
        <v>140</v>
      </c>
      <c r="E479" s="241" t="s">
        <v>1</v>
      </c>
      <c r="F479" s="242" t="s">
        <v>706</v>
      </c>
      <c r="G479" s="240"/>
      <c r="H479" s="243">
        <v>0.119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140</v>
      </c>
      <c r="AU479" s="249" t="s">
        <v>87</v>
      </c>
      <c r="AV479" s="13" t="s">
        <v>87</v>
      </c>
      <c r="AW479" s="13" t="s">
        <v>34</v>
      </c>
      <c r="AX479" s="13" t="s">
        <v>77</v>
      </c>
      <c r="AY479" s="249" t="s">
        <v>127</v>
      </c>
    </row>
    <row r="480" s="16" customFormat="1">
      <c r="A480" s="16"/>
      <c r="B480" s="281"/>
      <c r="C480" s="282"/>
      <c r="D480" s="232" t="s">
        <v>140</v>
      </c>
      <c r="E480" s="283" t="s">
        <v>1</v>
      </c>
      <c r="F480" s="284" t="s">
        <v>707</v>
      </c>
      <c r="G480" s="282"/>
      <c r="H480" s="285">
        <v>3.8090000000000002</v>
      </c>
      <c r="I480" s="286"/>
      <c r="J480" s="282"/>
      <c r="K480" s="282"/>
      <c r="L480" s="287"/>
      <c r="M480" s="288"/>
      <c r="N480" s="289"/>
      <c r="O480" s="289"/>
      <c r="P480" s="289"/>
      <c r="Q480" s="289"/>
      <c r="R480" s="289"/>
      <c r="S480" s="289"/>
      <c r="T480" s="290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91" t="s">
        <v>140</v>
      </c>
      <c r="AU480" s="291" t="s">
        <v>87</v>
      </c>
      <c r="AV480" s="16" t="s">
        <v>149</v>
      </c>
      <c r="AW480" s="16" t="s">
        <v>34</v>
      </c>
      <c r="AX480" s="16" t="s">
        <v>77</v>
      </c>
      <c r="AY480" s="291" t="s">
        <v>127</v>
      </c>
    </row>
    <row r="481" s="15" customFormat="1">
      <c r="A481" s="15"/>
      <c r="B481" s="271"/>
      <c r="C481" s="272"/>
      <c r="D481" s="232" t="s">
        <v>140</v>
      </c>
      <c r="E481" s="273" t="s">
        <v>1</v>
      </c>
      <c r="F481" s="274" t="s">
        <v>708</v>
      </c>
      <c r="G481" s="272"/>
      <c r="H481" s="273" t="s">
        <v>1</v>
      </c>
      <c r="I481" s="275"/>
      <c r="J481" s="272"/>
      <c r="K481" s="272"/>
      <c r="L481" s="276"/>
      <c r="M481" s="277"/>
      <c r="N481" s="278"/>
      <c r="O481" s="278"/>
      <c r="P481" s="278"/>
      <c r="Q481" s="278"/>
      <c r="R481" s="278"/>
      <c r="S481" s="278"/>
      <c r="T481" s="279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80" t="s">
        <v>140</v>
      </c>
      <c r="AU481" s="280" t="s">
        <v>87</v>
      </c>
      <c r="AV481" s="15" t="s">
        <v>85</v>
      </c>
      <c r="AW481" s="15" t="s">
        <v>34</v>
      </c>
      <c r="AX481" s="15" t="s">
        <v>77</v>
      </c>
      <c r="AY481" s="280" t="s">
        <v>127</v>
      </c>
    </row>
    <row r="482" s="13" customFormat="1">
      <c r="A482" s="13"/>
      <c r="B482" s="239"/>
      <c r="C482" s="240"/>
      <c r="D482" s="232" t="s">
        <v>140</v>
      </c>
      <c r="E482" s="241" t="s">
        <v>1</v>
      </c>
      <c r="F482" s="242" t="s">
        <v>709</v>
      </c>
      <c r="G482" s="240"/>
      <c r="H482" s="243">
        <v>33.280000000000001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140</v>
      </c>
      <c r="AU482" s="249" t="s">
        <v>87</v>
      </c>
      <c r="AV482" s="13" t="s">
        <v>87</v>
      </c>
      <c r="AW482" s="13" t="s">
        <v>34</v>
      </c>
      <c r="AX482" s="13" t="s">
        <v>77</v>
      </c>
      <c r="AY482" s="249" t="s">
        <v>127</v>
      </c>
    </row>
    <row r="483" s="13" customFormat="1">
      <c r="A483" s="13"/>
      <c r="B483" s="239"/>
      <c r="C483" s="240"/>
      <c r="D483" s="232" t="s">
        <v>140</v>
      </c>
      <c r="E483" s="241" t="s">
        <v>1</v>
      </c>
      <c r="F483" s="242" t="s">
        <v>710</v>
      </c>
      <c r="G483" s="240"/>
      <c r="H483" s="243">
        <v>4.25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140</v>
      </c>
      <c r="AU483" s="249" t="s">
        <v>87</v>
      </c>
      <c r="AV483" s="13" t="s">
        <v>87</v>
      </c>
      <c r="AW483" s="13" t="s">
        <v>34</v>
      </c>
      <c r="AX483" s="13" t="s">
        <v>77</v>
      </c>
      <c r="AY483" s="249" t="s">
        <v>127</v>
      </c>
    </row>
    <row r="484" s="13" customFormat="1">
      <c r="A484" s="13"/>
      <c r="B484" s="239"/>
      <c r="C484" s="240"/>
      <c r="D484" s="232" t="s">
        <v>140</v>
      </c>
      <c r="E484" s="241" t="s">
        <v>1</v>
      </c>
      <c r="F484" s="242" t="s">
        <v>711</v>
      </c>
      <c r="G484" s="240"/>
      <c r="H484" s="243">
        <v>0.61599999999999999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140</v>
      </c>
      <c r="AU484" s="249" t="s">
        <v>87</v>
      </c>
      <c r="AV484" s="13" t="s">
        <v>87</v>
      </c>
      <c r="AW484" s="13" t="s">
        <v>34</v>
      </c>
      <c r="AX484" s="13" t="s">
        <v>77</v>
      </c>
      <c r="AY484" s="249" t="s">
        <v>127</v>
      </c>
    </row>
    <row r="485" s="16" customFormat="1">
      <c r="A485" s="16"/>
      <c r="B485" s="281"/>
      <c r="C485" s="282"/>
      <c r="D485" s="232" t="s">
        <v>140</v>
      </c>
      <c r="E485" s="283" t="s">
        <v>1</v>
      </c>
      <c r="F485" s="284" t="s">
        <v>707</v>
      </c>
      <c r="G485" s="282"/>
      <c r="H485" s="285">
        <v>38.146000000000001</v>
      </c>
      <c r="I485" s="286"/>
      <c r="J485" s="282"/>
      <c r="K485" s="282"/>
      <c r="L485" s="287"/>
      <c r="M485" s="288"/>
      <c r="N485" s="289"/>
      <c r="O485" s="289"/>
      <c r="P485" s="289"/>
      <c r="Q485" s="289"/>
      <c r="R485" s="289"/>
      <c r="S485" s="289"/>
      <c r="T485" s="290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91" t="s">
        <v>140</v>
      </c>
      <c r="AU485" s="291" t="s">
        <v>87</v>
      </c>
      <c r="AV485" s="16" t="s">
        <v>149</v>
      </c>
      <c r="AW485" s="16" t="s">
        <v>34</v>
      </c>
      <c r="AX485" s="16" t="s">
        <v>77</v>
      </c>
      <c r="AY485" s="291" t="s">
        <v>127</v>
      </c>
    </row>
    <row r="486" s="15" customFormat="1">
      <c r="A486" s="15"/>
      <c r="B486" s="271"/>
      <c r="C486" s="272"/>
      <c r="D486" s="232" t="s">
        <v>140</v>
      </c>
      <c r="E486" s="273" t="s">
        <v>1</v>
      </c>
      <c r="F486" s="274" t="s">
        <v>712</v>
      </c>
      <c r="G486" s="272"/>
      <c r="H486" s="273" t="s">
        <v>1</v>
      </c>
      <c r="I486" s="275"/>
      <c r="J486" s="272"/>
      <c r="K486" s="272"/>
      <c r="L486" s="276"/>
      <c r="M486" s="277"/>
      <c r="N486" s="278"/>
      <c r="O486" s="278"/>
      <c r="P486" s="278"/>
      <c r="Q486" s="278"/>
      <c r="R486" s="278"/>
      <c r="S486" s="278"/>
      <c r="T486" s="27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80" t="s">
        <v>140</v>
      </c>
      <c r="AU486" s="280" t="s">
        <v>87</v>
      </c>
      <c r="AV486" s="15" t="s">
        <v>85</v>
      </c>
      <c r="AW486" s="15" t="s">
        <v>34</v>
      </c>
      <c r="AX486" s="15" t="s">
        <v>77</v>
      </c>
      <c r="AY486" s="280" t="s">
        <v>127</v>
      </c>
    </row>
    <row r="487" s="13" customFormat="1">
      <c r="A487" s="13"/>
      <c r="B487" s="239"/>
      <c r="C487" s="240"/>
      <c r="D487" s="232" t="s">
        <v>140</v>
      </c>
      <c r="E487" s="241" t="s">
        <v>1</v>
      </c>
      <c r="F487" s="242" t="s">
        <v>713</v>
      </c>
      <c r="G487" s="240"/>
      <c r="H487" s="243">
        <v>14.976000000000001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140</v>
      </c>
      <c r="AU487" s="249" t="s">
        <v>87</v>
      </c>
      <c r="AV487" s="13" t="s">
        <v>87</v>
      </c>
      <c r="AW487" s="13" t="s">
        <v>34</v>
      </c>
      <c r="AX487" s="13" t="s">
        <v>77</v>
      </c>
      <c r="AY487" s="249" t="s">
        <v>127</v>
      </c>
    </row>
    <row r="488" s="16" customFormat="1">
      <c r="A488" s="16"/>
      <c r="B488" s="281"/>
      <c r="C488" s="282"/>
      <c r="D488" s="232" t="s">
        <v>140</v>
      </c>
      <c r="E488" s="283" t="s">
        <v>1</v>
      </c>
      <c r="F488" s="284" t="s">
        <v>707</v>
      </c>
      <c r="G488" s="282"/>
      <c r="H488" s="285">
        <v>14.976000000000001</v>
      </c>
      <c r="I488" s="286"/>
      <c r="J488" s="282"/>
      <c r="K488" s="282"/>
      <c r="L488" s="287"/>
      <c r="M488" s="288"/>
      <c r="N488" s="289"/>
      <c r="O488" s="289"/>
      <c r="P488" s="289"/>
      <c r="Q488" s="289"/>
      <c r="R488" s="289"/>
      <c r="S488" s="289"/>
      <c r="T488" s="290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91" t="s">
        <v>140</v>
      </c>
      <c r="AU488" s="291" t="s">
        <v>87</v>
      </c>
      <c r="AV488" s="16" t="s">
        <v>149</v>
      </c>
      <c r="AW488" s="16" t="s">
        <v>34</v>
      </c>
      <c r="AX488" s="16" t="s">
        <v>77</v>
      </c>
      <c r="AY488" s="291" t="s">
        <v>127</v>
      </c>
    </row>
    <row r="489" s="14" customFormat="1">
      <c r="A489" s="14"/>
      <c r="B489" s="250"/>
      <c r="C489" s="251"/>
      <c r="D489" s="232" t="s">
        <v>140</v>
      </c>
      <c r="E489" s="252" t="s">
        <v>1</v>
      </c>
      <c r="F489" s="253" t="s">
        <v>234</v>
      </c>
      <c r="G489" s="251"/>
      <c r="H489" s="254">
        <v>56.930999999999997</v>
      </c>
      <c r="I489" s="255"/>
      <c r="J489" s="251"/>
      <c r="K489" s="251"/>
      <c r="L489" s="256"/>
      <c r="M489" s="257"/>
      <c r="N489" s="258"/>
      <c r="O489" s="258"/>
      <c r="P489" s="258"/>
      <c r="Q489" s="258"/>
      <c r="R489" s="258"/>
      <c r="S489" s="258"/>
      <c r="T489" s="25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0" t="s">
        <v>140</v>
      </c>
      <c r="AU489" s="260" t="s">
        <v>87</v>
      </c>
      <c r="AV489" s="14" t="s">
        <v>134</v>
      </c>
      <c r="AW489" s="14" t="s">
        <v>34</v>
      </c>
      <c r="AX489" s="14" t="s">
        <v>85</v>
      </c>
      <c r="AY489" s="260" t="s">
        <v>127</v>
      </c>
    </row>
    <row r="490" s="2" customFormat="1" ht="16.5" customHeight="1">
      <c r="A490" s="39"/>
      <c r="B490" s="40"/>
      <c r="C490" s="219" t="s">
        <v>714</v>
      </c>
      <c r="D490" s="219" t="s">
        <v>129</v>
      </c>
      <c r="E490" s="220" t="s">
        <v>715</v>
      </c>
      <c r="F490" s="221" t="s">
        <v>716</v>
      </c>
      <c r="G490" s="222" t="s">
        <v>301</v>
      </c>
      <c r="H490" s="223">
        <v>512.37900000000002</v>
      </c>
      <c r="I490" s="224"/>
      <c r="J490" s="225">
        <f>ROUND(I490*H490,2)</f>
        <v>0</v>
      </c>
      <c r="K490" s="221" t="s">
        <v>133</v>
      </c>
      <c r="L490" s="45"/>
      <c r="M490" s="226" t="s">
        <v>1</v>
      </c>
      <c r="N490" s="227" t="s">
        <v>42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134</v>
      </c>
      <c r="AT490" s="230" t="s">
        <v>129</v>
      </c>
      <c r="AU490" s="230" t="s">
        <v>87</v>
      </c>
      <c r="AY490" s="18" t="s">
        <v>127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85</v>
      </c>
      <c r="BK490" s="231">
        <f>ROUND(I490*H490,2)</f>
        <v>0</v>
      </c>
      <c r="BL490" s="18" t="s">
        <v>134</v>
      </c>
      <c r="BM490" s="230" t="s">
        <v>717</v>
      </c>
    </row>
    <row r="491" s="2" customFormat="1">
      <c r="A491" s="39"/>
      <c r="B491" s="40"/>
      <c r="C491" s="41"/>
      <c r="D491" s="232" t="s">
        <v>136</v>
      </c>
      <c r="E491" s="41"/>
      <c r="F491" s="233" t="s">
        <v>718</v>
      </c>
      <c r="G491" s="41"/>
      <c r="H491" s="41"/>
      <c r="I491" s="234"/>
      <c r="J491" s="41"/>
      <c r="K491" s="41"/>
      <c r="L491" s="45"/>
      <c r="M491" s="235"/>
      <c r="N491" s="236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136</v>
      </c>
      <c r="AU491" s="18" t="s">
        <v>87</v>
      </c>
    </row>
    <row r="492" s="2" customFormat="1">
      <c r="A492" s="39"/>
      <c r="B492" s="40"/>
      <c r="C492" s="41"/>
      <c r="D492" s="237" t="s">
        <v>138</v>
      </c>
      <c r="E492" s="41"/>
      <c r="F492" s="238" t="s">
        <v>719</v>
      </c>
      <c r="G492" s="41"/>
      <c r="H492" s="41"/>
      <c r="I492" s="234"/>
      <c r="J492" s="41"/>
      <c r="K492" s="41"/>
      <c r="L492" s="45"/>
      <c r="M492" s="235"/>
      <c r="N492" s="236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138</v>
      </c>
      <c r="AU492" s="18" t="s">
        <v>87</v>
      </c>
    </row>
    <row r="493" s="13" customFormat="1">
      <c r="A493" s="13"/>
      <c r="B493" s="239"/>
      <c r="C493" s="240"/>
      <c r="D493" s="232" t="s">
        <v>140</v>
      </c>
      <c r="E493" s="241" t="s">
        <v>1</v>
      </c>
      <c r="F493" s="242" t="s">
        <v>720</v>
      </c>
      <c r="G493" s="240"/>
      <c r="H493" s="243">
        <v>512.37900000000002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140</v>
      </c>
      <c r="AU493" s="249" t="s">
        <v>87</v>
      </c>
      <c r="AV493" s="13" t="s">
        <v>87</v>
      </c>
      <c r="AW493" s="13" t="s">
        <v>34</v>
      </c>
      <c r="AX493" s="13" t="s">
        <v>85</v>
      </c>
      <c r="AY493" s="249" t="s">
        <v>127</v>
      </c>
    </row>
    <row r="494" s="2" customFormat="1" ht="24.15" customHeight="1">
      <c r="A494" s="39"/>
      <c r="B494" s="40"/>
      <c r="C494" s="219" t="s">
        <v>721</v>
      </c>
      <c r="D494" s="219" t="s">
        <v>129</v>
      </c>
      <c r="E494" s="220" t="s">
        <v>722</v>
      </c>
      <c r="F494" s="221" t="s">
        <v>723</v>
      </c>
      <c r="G494" s="222" t="s">
        <v>301</v>
      </c>
      <c r="H494" s="223">
        <v>3.8090000000000002</v>
      </c>
      <c r="I494" s="224"/>
      <c r="J494" s="225">
        <f>ROUND(I494*H494,2)</f>
        <v>0</v>
      </c>
      <c r="K494" s="221" t="s">
        <v>133</v>
      </c>
      <c r="L494" s="45"/>
      <c r="M494" s="226" t="s">
        <v>1</v>
      </c>
      <c r="N494" s="227" t="s">
        <v>42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134</v>
      </c>
      <c r="AT494" s="230" t="s">
        <v>129</v>
      </c>
      <c r="AU494" s="230" t="s">
        <v>87</v>
      </c>
      <c r="AY494" s="18" t="s">
        <v>127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85</v>
      </c>
      <c r="BK494" s="231">
        <f>ROUND(I494*H494,2)</f>
        <v>0</v>
      </c>
      <c r="BL494" s="18" t="s">
        <v>134</v>
      </c>
      <c r="BM494" s="230" t="s">
        <v>724</v>
      </c>
    </row>
    <row r="495" s="2" customFormat="1">
      <c r="A495" s="39"/>
      <c r="B495" s="40"/>
      <c r="C495" s="41"/>
      <c r="D495" s="232" t="s">
        <v>136</v>
      </c>
      <c r="E495" s="41"/>
      <c r="F495" s="233" t="s">
        <v>725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136</v>
      </c>
      <c r="AU495" s="18" t="s">
        <v>87</v>
      </c>
    </row>
    <row r="496" s="2" customFormat="1">
      <c r="A496" s="39"/>
      <c r="B496" s="40"/>
      <c r="C496" s="41"/>
      <c r="D496" s="237" t="s">
        <v>138</v>
      </c>
      <c r="E496" s="41"/>
      <c r="F496" s="238" t="s">
        <v>726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138</v>
      </c>
      <c r="AU496" s="18" t="s">
        <v>87</v>
      </c>
    </row>
    <row r="497" s="13" customFormat="1">
      <c r="A497" s="13"/>
      <c r="B497" s="239"/>
      <c r="C497" s="240"/>
      <c r="D497" s="232" t="s">
        <v>140</v>
      </c>
      <c r="E497" s="241" t="s">
        <v>1</v>
      </c>
      <c r="F497" s="242" t="s">
        <v>727</v>
      </c>
      <c r="G497" s="240"/>
      <c r="H497" s="243">
        <v>3.8090000000000002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140</v>
      </c>
      <c r="AU497" s="249" t="s">
        <v>87</v>
      </c>
      <c r="AV497" s="13" t="s">
        <v>87</v>
      </c>
      <c r="AW497" s="13" t="s">
        <v>34</v>
      </c>
      <c r="AX497" s="13" t="s">
        <v>85</v>
      </c>
      <c r="AY497" s="249" t="s">
        <v>127</v>
      </c>
    </row>
    <row r="498" s="2" customFormat="1" ht="24.15" customHeight="1">
      <c r="A498" s="39"/>
      <c r="B498" s="40"/>
      <c r="C498" s="219" t="s">
        <v>728</v>
      </c>
      <c r="D498" s="219" t="s">
        <v>129</v>
      </c>
      <c r="E498" s="220" t="s">
        <v>729</v>
      </c>
      <c r="F498" s="221" t="s">
        <v>730</v>
      </c>
      <c r="G498" s="222" t="s">
        <v>301</v>
      </c>
      <c r="H498" s="223">
        <v>38.146000000000001</v>
      </c>
      <c r="I498" s="224"/>
      <c r="J498" s="225">
        <f>ROUND(I498*H498,2)</f>
        <v>0</v>
      </c>
      <c r="K498" s="221" t="s">
        <v>133</v>
      </c>
      <c r="L498" s="45"/>
      <c r="M498" s="226" t="s">
        <v>1</v>
      </c>
      <c r="N498" s="227" t="s">
        <v>42</v>
      </c>
      <c r="O498" s="92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134</v>
      </c>
      <c r="AT498" s="230" t="s">
        <v>129</v>
      </c>
      <c r="AU498" s="230" t="s">
        <v>87</v>
      </c>
      <c r="AY498" s="18" t="s">
        <v>127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85</v>
      </c>
      <c r="BK498" s="231">
        <f>ROUND(I498*H498,2)</f>
        <v>0</v>
      </c>
      <c r="BL498" s="18" t="s">
        <v>134</v>
      </c>
      <c r="BM498" s="230" t="s">
        <v>731</v>
      </c>
    </row>
    <row r="499" s="2" customFormat="1">
      <c r="A499" s="39"/>
      <c r="B499" s="40"/>
      <c r="C499" s="41"/>
      <c r="D499" s="232" t="s">
        <v>136</v>
      </c>
      <c r="E499" s="41"/>
      <c r="F499" s="233" t="s">
        <v>303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136</v>
      </c>
      <c r="AU499" s="18" t="s">
        <v>87</v>
      </c>
    </row>
    <row r="500" s="2" customFormat="1">
      <c r="A500" s="39"/>
      <c r="B500" s="40"/>
      <c r="C500" s="41"/>
      <c r="D500" s="237" t="s">
        <v>138</v>
      </c>
      <c r="E500" s="41"/>
      <c r="F500" s="238" t="s">
        <v>732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138</v>
      </c>
      <c r="AU500" s="18" t="s">
        <v>87</v>
      </c>
    </row>
    <row r="501" s="13" customFormat="1">
      <c r="A501" s="13"/>
      <c r="B501" s="239"/>
      <c r="C501" s="240"/>
      <c r="D501" s="232" t="s">
        <v>140</v>
      </c>
      <c r="E501" s="241" t="s">
        <v>1</v>
      </c>
      <c r="F501" s="242" t="s">
        <v>733</v>
      </c>
      <c r="G501" s="240"/>
      <c r="H501" s="243">
        <v>38.146000000000001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140</v>
      </c>
      <c r="AU501" s="249" t="s">
        <v>87</v>
      </c>
      <c r="AV501" s="13" t="s">
        <v>87</v>
      </c>
      <c r="AW501" s="13" t="s">
        <v>34</v>
      </c>
      <c r="AX501" s="13" t="s">
        <v>85</v>
      </c>
      <c r="AY501" s="249" t="s">
        <v>127</v>
      </c>
    </row>
    <row r="502" s="2" customFormat="1" ht="24.15" customHeight="1">
      <c r="A502" s="39"/>
      <c r="B502" s="40"/>
      <c r="C502" s="219" t="s">
        <v>734</v>
      </c>
      <c r="D502" s="219" t="s">
        <v>129</v>
      </c>
      <c r="E502" s="220" t="s">
        <v>735</v>
      </c>
      <c r="F502" s="221" t="s">
        <v>736</v>
      </c>
      <c r="G502" s="222" t="s">
        <v>301</v>
      </c>
      <c r="H502" s="223">
        <v>14.978999999999999</v>
      </c>
      <c r="I502" s="224"/>
      <c r="J502" s="225">
        <f>ROUND(I502*H502,2)</f>
        <v>0</v>
      </c>
      <c r="K502" s="221" t="s">
        <v>133</v>
      </c>
      <c r="L502" s="45"/>
      <c r="M502" s="226" t="s">
        <v>1</v>
      </c>
      <c r="N502" s="227" t="s">
        <v>42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134</v>
      </c>
      <c r="AT502" s="230" t="s">
        <v>129</v>
      </c>
      <c r="AU502" s="230" t="s">
        <v>87</v>
      </c>
      <c r="AY502" s="18" t="s">
        <v>127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85</v>
      </c>
      <c r="BK502" s="231">
        <f>ROUND(I502*H502,2)</f>
        <v>0</v>
      </c>
      <c r="BL502" s="18" t="s">
        <v>134</v>
      </c>
      <c r="BM502" s="230" t="s">
        <v>737</v>
      </c>
    </row>
    <row r="503" s="2" customFormat="1">
      <c r="A503" s="39"/>
      <c r="B503" s="40"/>
      <c r="C503" s="41"/>
      <c r="D503" s="232" t="s">
        <v>136</v>
      </c>
      <c r="E503" s="41"/>
      <c r="F503" s="233" t="s">
        <v>738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136</v>
      </c>
      <c r="AU503" s="18" t="s">
        <v>87</v>
      </c>
    </row>
    <row r="504" s="2" customFormat="1">
      <c r="A504" s="39"/>
      <c r="B504" s="40"/>
      <c r="C504" s="41"/>
      <c r="D504" s="237" t="s">
        <v>138</v>
      </c>
      <c r="E504" s="41"/>
      <c r="F504" s="238" t="s">
        <v>739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138</v>
      </c>
      <c r="AU504" s="18" t="s">
        <v>87</v>
      </c>
    </row>
    <row r="505" s="13" customFormat="1">
      <c r="A505" s="13"/>
      <c r="B505" s="239"/>
      <c r="C505" s="240"/>
      <c r="D505" s="232" t="s">
        <v>140</v>
      </c>
      <c r="E505" s="241" t="s">
        <v>1</v>
      </c>
      <c r="F505" s="242" t="s">
        <v>740</v>
      </c>
      <c r="G505" s="240"/>
      <c r="H505" s="243">
        <v>14.978999999999999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140</v>
      </c>
      <c r="AU505" s="249" t="s">
        <v>87</v>
      </c>
      <c r="AV505" s="13" t="s">
        <v>87</v>
      </c>
      <c r="AW505" s="13" t="s">
        <v>34</v>
      </c>
      <c r="AX505" s="13" t="s">
        <v>85</v>
      </c>
      <c r="AY505" s="249" t="s">
        <v>127</v>
      </c>
    </row>
    <row r="506" s="12" customFormat="1" ht="22.8" customHeight="1">
      <c r="A506" s="12"/>
      <c r="B506" s="203"/>
      <c r="C506" s="204"/>
      <c r="D506" s="205" t="s">
        <v>76</v>
      </c>
      <c r="E506" s="217" t="s">
        <v>741</v>
      </c>
      <c r="F506" s="217" t="s">
        <v>742</v>
      </c>
      <c r="G506" s="204"/>
      <c r="H506" s="204"/>
      <c r="I506" s="207"/>
      <c r="J506" s="218">
        <f>BK506</f>
        <v>0</v>
      </c>
      <c r="K506" s="204"/>
      <c r="L506" s="209"/>
      <c r="M506" s="210"/>
      <c r="N506" s="211"/>
      <c r="O506" s="211"/>
      <c r="P506" s="212">
        <f>SUM(P507:P509)</f>
        <v>0</v>
      </c>
      <c r="Q506" s="211"/>
      <c r="R506" s="212">
        <f>SUM(R507:R509)</f>
        <v>0</v>
      </c>
      <c r="S506" s="211"/>
      <c r="T506" s="213">
        <f>SUM(T507:T509)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85</v>
      </c>
      <c r="AT506" s="215" t="s">
        <v>76</v>
      </c>
      <c r="AU506" s="215" t="s">
        <v>85</v>
      </c>
      <c r="AY506" s="214" t="s">
        <v>127</v>
      </c>
      <c r="BK506" s="216">
        <f>SUM(BK507:BK509)</f>
        <v>0</v>
      </c>
    </row>
    <row r="507" s="2" customFormat="1" ht="21.75" customHeight="1">
      <c r="A507" s="39"/>
      <c r="B507" s="40"/>
      <c r="C507" s="219" t="s">
        <v>743</v>
      </c>
      <c r="D507" s="219" t="s">
        <v>129</v>
      </c>
      <c r="E507" s="220" t="s">
        <v>744</v>
      </c>
      <c r="F507" s="221" t="s">
        <v>745</v>
      </c>
      <c r="G507" s="222" t="s">
        <v>301</v>
      </c>
      <c r="H507" s="223">
        <v>168.19200000000001</v>
      </c>
      <c r="I507" s="224"/>
      <c r="J507" s="225">
        <f>ROUND(I507*H507,2)</f>
        <v>0</v>
      </c>
      <c r="K507" s="221" t="s">
        <v>133</v>
      </c>
      <c r="L507" s="45"/>
      <c r="M507" s="226" t="s">
        <v>1</v>
      </c>
      <c r="N507" s="227" t="s">
        <v>42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134</v>
      </c>
      <c r="AT507" s="230" t="s">
        <v>129</v>
      </c>
      <c r="AU507" s="230" t="s">
        <v>87</v>
      </c>
      <c r="AY507" s="18" t="s">
        <v>127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85</v>
      </c>
      <c r="BK507" s="231">
        <f>ROUND(I507*H507,2)</f>
        <v>0</v>
      </c>
      <c r="BL507" s="18" t="s">
        <v>134</v>
      </c>
      <c r="BM507" s="230" t="s">
        <v>746</v>
      </c>
    </row>
    <row r="508" s="2" customFormat="1">
      <c r="A508" s="39"/>
      <c r="B508" s="40"/>
      <c r="C508" s="41"/>
      <c r="D508" s="232" t="s">
        <v>136</v>
      </c>
      <c r="E508" s="41"/>
      <c r="F508" s="233" t="s">
        <v>747</v>
      </c>
      <c r="G508" s="41"/>
      <c r="H508" s="41"/>
      <c r="I508" s="234"/>
      <c r="J508" s="41"/>
      <c r="K508" s="41"/>
      <c r="L508" s="45"/>
      <c r="M508" s="235"/>
      <c r="N508" s="236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136</v>
      </c>
      <c r="AU508" s="18" t="s">
        <v>87</v>
      </c>
    </row>
    <row r="509" s="2" customFormat="1">
      <c r="A509" s="39"/>
      <c r="B509" s="40"/>
      <c r="C509" s="41"/>
      <c r="D509" s="237" t="s">
        <v>138</v>
      </c>
      <c r="E509" s="41"/>
      <c r="F509" s="238" t="s">
        <v>748</v>
      </c>
      <c r="G509" s="41"/>
      <c r="H509" s="41"/>
      <c r="I509" s="234"/>
      <c r="J509" s="41"/>
      <c r="K509" s="41"/>
      <c r="L509" s="45"/>
      <c r="M509" s="292"/>
      <c r="N509" s="293"/>
      <c r="O509" s="294"/>
      <c r="P509" s="294"/>
      <c r="Q509" s="294"/>
      <c r="R509" s="294"/>
      <c r="S509" s="294"/>
      <c r="T509" s="295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138</v>
      </c>
      <c r="AU509" s="18" t="s">
        <v>87</v>
      </c>
    </row>
    <row r="510" s="2" customFormat="1" ht="6.96" customHeight="1">
      <c r="A510" s="39"/>
      <c r="B510" s="67"/>
      <c r="C510" s="68"/>
      <c r="D510" s="68"/>
      <c r="E510" s="68"/>
      <c r="F510" s="68"/>
      <c r="G510" s="68"/>
      <c r="H510" s="68"/>
      <c r="I510" s="68"/>
      <c r="J510" s="68"/>
      <c r="K510" s="68"/>
      <c r="L510" s="45"/>
      <c r="M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</row>
  </sheetData>
  <sheetProtection sheet="1" autoFilter="0" formatColumns="0" formatRows="0" objects="1" scenarios="1" spinCount="100000" saltValue="LyGo0Esn1PTMqlHTlafGfwdePbEtBkhuS+3fmrL+lwf8U2PybaOcyfPoiy1UJMiNXPS4CCsHDd+0fDmVN/yt/w==" hashValue="sKIY9Ef711/9OOz8Y3vAbtWFE3o+ZfVcZbucrxQ7aUzaGGSHfBpwPciCtzPGjzezWl6yFLZaZJ56443v2uWehA==" algorithmName="SHA-512" password="CC35"/>
  <autoFilter ref="C124:K50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4_02/111251103"/>
    <hyperlink ref="F134" r:id="rId2" display="https://podminky.urs.cz/item/CS_URS_2024_02/112101101"/>
    <hyperlink ref="F138" r:id="rId3" display="https://podminky.urs.cz/item/CS_URS_2024_02/112101102"/>
    <hyperlink ref="F142" r:id="rId4" display="https://podminky.urs.cz/item/CS_URS_2024_02/112101102"/>
    <hyperlink ref="F145" r:id="rId5" display="https://podminky.urs.cz/item/CS_URS_2024_02/112251101"/>
    <hyperlink ref="F149" r:id="rId6" display="https://podminky.urs.cz/item/CS_URS_2024_02/112251102"/>
    <hyperlink ref="F153" r:id="rId7" display="https://podminky.urs.cz/item/CS_URS_2024_02/113106123"/>
    <hyperlink ref="F157" r:id="rId8" display="https://podminky.urs.cz/item/CS_URS_2024_02/113107164"/>
    <hyperlink ref="F161" r:id="rId9" display="https://podminky.urs.cz/item/CS_URS_2024_02/113107183"/>
    <hyperlink ref="F165" r:id="rId10" display="https://podminky.urs.cz/item/CS_URS_2024_02/113107323"/>
    <hyperlink ref="F169" r:id="rId11" display="https://podminky.urs.cz/item/CS_URS_2024_02/113202111"/>
    <hyperlink ref="F173" r:id="rId12" display="https://podminky.urs.cz/item/CS_URS_2024_02/113203111"/>
    <hyperlink ref="F177" r:id="rId13" display="https://podminky.urs.cz/item/CS_URS_2024_02/121151126"/>
    <hyperlink ref="F181" r:id="rId14" display="https://podminky.urs.cz/item/CS_URS_2024_02/121151225"/>
    <hyperlink ref="F185" r:id="rId15" display="https://podminky.urs.cz/item/CS_URS_2024_02/122251105"/>
    <hyperlink ref="F191" r:id="rId16" display="https://podminky.urs.cz/item/CS_URS_2024_02/131251201"/>
    <hyperlink ref="F195" r:id="rId17" display="https://podminky.urs.cz/item/CS_URS_2024_02/162201411"/>
    <hyperlink ref="F199" r:id="rId18" display="https://podminky.urs.cz/item/CS_URS_2024_02/162201412"/>
    <hyperlink ref="F203" r:id="rId19" display="https://podminky.urs.cz/item/CS_URS_2024_02/162301501"/>
    <hyperlink ref="F207" r:id="rId20" display="https://podminky.urs.cz/item/CS_URS_2024_02/162301931"/>
    <hyperlink ref="F211" r:id="rId21" display="https://podminky.urs.cz/item/CS_URS_2024_02/162301932"/>
    <hyperlink ref="F215" r:id="rId22" display="https://podminky.urs.cz/item/CS_URS_2024_02/162306111"/>
    <hyperlink ref="F221" r:id="rId23" display="https://podminky.urs.cz/item/CS_URS_2024_02/167103101"/>
    <hyperlink ref="F225" r:id="rId24" display="https://podminky.urs.cz/item/CS_URS_2024_02/162751117"/>
    <hyperlink ref="F234" r:id="rId25" display="https://podminky.urs.cz/item/CS_URS_2024_02/171201231"/>
    <hyperlink ref="F238" r:id="rId26" display="https://podminky.urs.cz/item/CS_URS_2024_02/171251201"/>
    <hyperlink ref="F242" r:id="rId27" display="https://podminky.urs.cz/item/CS_URS_2024_02/174151101"/>
    <hyperlink ref="F251" r:id="rId28" display="https://podminky.urs.cz/item/CS_URS_2024_02/175111101"/>
    <hyperlink ref="F260" r:id="rId29" display="https://podminky.urs.cz/item/CS_URS_2024_02/181006114"/>
    <hyperlink ref="F264" r:id="rId30" display="https://podminky.urs.cz/item/CS_URS_2024_02/181311103"/>
    <hyperlink ref="F268" r:id="rId31" display="https://podminky.urs.cz/item/CS_URS_2024_02/181411131"/>
    <hyperlink ref="F275" r:id="rId32" display="https://podminky.urs.cz/item/CS_URS_2024_02/181951112"/>
    <hyperlink ref="F280" r:id="rId33" display="https://podminky.urs.cz/item/CS_URS_2024_02/213141111"/>
    <hyperlink ref="F288" r:id="rId34" display="https://podminky.urs.cz/item/CS_URS_2024_02/451572111"/>
    <hyperlink ref="F293" r:id="rId35" display="https://podminky.urs.cz/item/CS_URS_2024_02/564811011"/>
    <hyperlink ref="F297" r:id="rId36" display="https://podminky.urs.cz/item/CS_URS_2024_02/564851111"/>
    <hyperlink ref="F304" r:id="rId37" display="https://podminky.urs.cz/item/CS_URS_2024_02/564861111"/>
    <hyperlink ref="F310" r:id="rId38" display="https://podminky.urs.cz/item/CS_URS_2024_02/567132115"/>
    <hyperlink ref="F314" r:id="rId39" display="https://podminky.urs.cz/item/CS_URS_2024_02/569831111"/>
    <hyperlink ref="F318" r:id="rId40" display="https://podminky.urs.cz/item/CS_URS_2024_02/573191111"/>
    <hyperlink ref="F322" r:id="rId41" display="https://podminky.urs.cz/item/CS_URS_2024_02/565145111"/>
    <hyperlink ref="F326" r:id="rId42" display="https://podminky.urs.cz/item/CS_URS_2024_02/573231106"/>
    <hyperlink ref="F330" r:id="rId43" display="https://podminky.urs.cz/item/CS_URS_2024_02/577133111"/>
    <hyperlink ref="F334" r:id="rId44" display="https://podminky.urs.cz/item/CS_URS_2024_02/596211110"/>
    <hyperlink ref="F341" r:id="rId45" display="https://podminky.urs.cz/item/CS_URS_2024_02/596212211"/>
    <hyperlink ref="F349" r:id="rId46" display="https://podminky.urs.cz/item/CS_URS_2024_02/871313123"/>
    <hyperlink ref="F356" r:id="rId47" display="https://podminky.urs.cz/item/CS_URS_2024_02/877310310"/>
    <hyperlink ref="F362" r:id="rId48" display="https://podminky.urs.cz/item/CS_URS_2024_02/877315123"/>
    <hyperlink ref="F368" r:id="rId49" display="https://podminky.urs.cz/item/CS_URS_2024_02/895941343"/>
    <hyperlink ref="F374" r:id="rId50" display="https://podminky.urs.cz/item/CS_URS_2024_02/895941351"/>
    <hyperlink ref="F380" r:id="rId51" display="https://podminky.urs.cz/item/CS_URS_2024_02/895941361"/>
    <hyperlink ref="F386" r:id="rId52" display="https://podminky.urs.cz/item/CS_URS_2024_02/895941367"/>
    <hyperlink ref="F392" r:id="rId53" display="https://podminky.urs.cz/item/CS_URS_2024_02/899204112"/>
    <hyperlink ref="F399" r:id="rId54" display="https://podminky.urs.cz/item/CS_URS_2024_02/914111111"/>
    <hyperlink ref="F410" r:id="rId55" display="https://podminky.urs.cz/item/CS_URS_2024_02/914511112"/>
    <hyperlink ref="F417" r:id="rId56" display="https://podminky.urs.cz/item/CS_URS_2024_02/915111112"/>
    <hyperlink ref="F423" r:id="rId57" display="https://podminky.urs.cz/item/CS_URS_2024_02/915111122"/>
    <hyperlink ref="F427" r:id="rId58" display="https://podminky.urs.cz/item/CS_URS_2024_02/915131112"/>
    <hyperlink ref="F434" r:id="rId59" display="https://podminky.urs.cz/item/CS_URS_2024_02/915223111"/>
    <hyperlink ref="F438" r:id="rId60" display="https://podminky.urs.cz/item/CS_URS_2024_02/915611111"/>
    <hyperlink ref="F442" r:id="rId61" display="https://podminky.urs.cz/item/CS_URS_2024_02/915621111"/>
    <hyperlink ref="F446" r:id="rId62" display="https://podminky.urs.cz/item/CS_URS_2024_02/916111123"/>
    <hyperlink ref="F453" r:id="rId63" display="https://podminky.urs.cz/item/CS_URS_2024_02/916131213"/>
    <hyperlink ref="F460" r:id="rId64" display="https://podminky.urs.cz/item/CS_URS_2024_02/916231213"/>
    <hyperlink ref="F467" r:id="rId65" display="https://podminky.urs.cz/item/CS_URS_2024_02/919732221"/>
    <hyperlink ref="F471" r:id="rId66" display="https://podminky.urs.cz/item/CS_URS_2024_02/919735113"/>
    <hyperlink ref="F476" r:id="rId67" display="https://podminky.urs.cz/item/CS_URS_2024_02/997211511"/>
    <hyperlink ref="F492" r:id="rId68" display="https://podminky.urs.cz/item/CS_URS_2024_02/997211519"/>
    <hyperlink ref="F496" r:id="rId69" display="https://podminky.urs.cz/item/CS_URS_2024_02/997221861"/>
    <hyperlink ref="F500" r:id="rId70" display="https://podminky.urs.cz/item/CS_URS_2024_02/997221873"/>
    <hyperlink ref="F504" r:id="rId71" display="https://podminky.urs.cz/item/CS_URS_2024_02/997221875"/>
    <hyperlink ref="F509" r:id="rId72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Břeclav, cyklostezka Včelínek - Cyklosféra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749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750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5. 10. 2024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751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752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ROUND((SUM(BE118:BE122)),  2)</f>
        <v>0</v>
      </c>
      <c r="G33" s="39"/>
      <c r="H33" s="39"/>
      <c r="I33" s="156">
        <v>0.20999999999999999</v>
      </c>
      <c r="J33" s="155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ROUND((SUM(BF118:BF122)),  2)</f>
        <v>0</v>
      </c>
      <c r="G34" s="39"/>
      <c r="H34" s="39"/>
      <c r="I34" s="156">
        <v>0.12</v>
      </c>
      <c r="J34" s="155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ROUND((SUM(BG118:BG122)),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ROUND((SUM(BH118:BH122)),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ROUND((SUM(BI118:BI122)),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Břeclav, cyklostezka Včelínek - Cyklosféra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102 - Propustek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5. 10. 2024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Aqua centrum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Michal Bartolšic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109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112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Břeclav, cyklostezka Včelínek - Cyklosféra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102 - Propustek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22</v>
      </c>
      <c r="D112" s="41"/>
      <c r="E112" s="41"/>
      <c r="F112" s="28" t="str">
        <f>F12</f>
        <v>Břeclav</v>
      </c>
      <c r="G112" s="41"/>
      <c r="H112" s="41"/>
      <c r="I112" s="33" t="s">
        <v>24</v>
      </c>
      <c r="J112" s="80" t="str">
        <f>IF(J12="","",J12)</f>
        <v>5. 10. 2024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26</v>
      </c>
      <c r="D114" s="41"/>
      <c r="E114" s="41"/>
      <c r="F114" s="28" t="str">
        <f>E15</f>
        <v>Město Břeclav</v>
      </c>
      <c r="G114" s="41"/>
      <c r="H114" s="41"/>
      <c r="I114" s="33" t="s">
        <v>32</v>
      </c>
      <c r="J114" s="37" t="str">
        <f>E21</f>
        <v>Aqua centrum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>Ing. Michal Bartolšic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113</v>
      </c>
      <c r="D117" s="195" t="s">
        <v>62</v>
      </c>
      <c r="E117" s="195" t="s">
        <v>58</v>
      </c>
      <c r="F117" s="195" t="s">
        <v>59</v>
      </c>
      <c r="G117" s="195" t="s">
        <v>114</v>
      </c>
      <c r="H117" s="195" t="s">
        <v>115</v>
      </c>
      <c r="I117" s="195" t="s">
        <v>116</v>
      </c>
      <c r="J117" s="195" t="s">
        <v>100</v>
      </c>
      <c r="K117" s="196" t="s">
        <v>117</v>
      </c>
      <c r="L117" s="197"/>
      <c r="M117" s="101" t="s">
        <v>1</v>
      </c>
      <c r="N117" s="102" t="s">
        <v>41</v>
      </c>
      <c r="O117" s="102" t="s">
        <v>118</v>
      </c>
      <c r="P117" s="102" t="s">
        <v>119</v>
      </c>
      <c r="Q117" s="102" t="s">
        <v>120</v>
      </c>
      <c r="R117" s="102" t="s">
        <v>121</v>
      </c>
      <c r="S117" s="102" t="s">
        <v>122</v>
      </c>
      <c r="T117" s="103" t="s">
        <v>123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124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5.8003900000000002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76</v>
      </c>
      <c r="AU118" s="18" t="s">
        <v>102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76</v>
      </c>
      <c r="E119" s="206" t="s">
        <v>125</v>
      </c>
      <c r="F119" s="206" t="s">
        <v>126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5.8003900000000002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85</v>
      </c>
      <c r="AT119" s="215" t="s">
        <v>76</v>
      </c>
      <c r="AU119" s="215" t="s">
        <v>77</v>
      </c>
      <c r="AY119" s="214" t="s">
        <v>127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76</v>
      </c>
      <c r="E120" s="217" t="s">
        <v>183</v>
      </c>
      <c r="F120" s="217" t="s">
        <v>570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5.8003900000000002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85</v>
      </c>
      <c r="AT120" s="215" t="s">
        <v>76</v>
      </c>
      <c r="AU120" s="215" t="s">
        <v>85</v>
      </c>
      <c r="AY120" s="214" t="s">
        <v>127</v>
      </c>
      <c r="BK120" s="216">
        <f>SUM(BK121:BK122)</f>
        <v>0</v>
      </c>
    </row>
    <row r="121" s="2" customFormat="1" ht="16.5" customHeight="1">
      <c r="A121" s="39"/>
      <c r="B121" s="40"/>
      <c r="C121" s="219" t="s">
        <v>85</v>
      </c>
      <c r="D121" s="219" t="s">
        <v>129</v>
      </c>
      <c r="E121" s="220" t="s">
        <v>753</v>
      </c>
      <c r="F121" s="221" t="s">
        <v>754</v>
      </c>
      <c r="G121" s="222" t="s">
        <v>144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5.8003900000000002</v>
      </c>
      <c r="R121" s="228">
        <f>Q121*H121</f>
        <v>5.8003900000000002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134</v>
      </c>
      <c r="AT121" s="230" t="s">
        <v>129</v>
      </c>
      <c r="AU121" s="230" t="s">
        <v>87</v>
      </c>
      <c r="AY121" s="18" t="s">
        <v>127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85</v>
      </c>
      <c r="BK121" s="231">
        <f>ROUND(I121*H121,2)</f>
        <v>0</v>
      </c>
      <c r="BL121" s="18" t="s">
        <v>134</v>
      </c>
      <c r="BM121" s="230" t="s">
        <v>755</v>
      </c>
    </row>
    <row r="122" s="13" customFormat="1">
      <c r="A122" s="13"/>
      <c r="B122" s="239"/>
      <c r="C122" s="240"/>
      <c r="D122" s="232" t="s">
        <v>140</v>
      </c>
      <c r="E122" s="241" t="s">
        <v>1</v>
      </c>
      <c r="F122" s="242" t="s">
        <v>85</v>
      </c>
      <c r="G122" s="240"/>
      <c r="H122" s="243">
        <v>1</v>
      </c>
      <c r="I122" s="244"/>
      <c r="J122" s="240"/>
      <c r="K122" s="240"/>
      <c r="L122" s="245"/>
      <c r="M122" s="296"/>
      <c r="N122" s="297"/>
      <c r="O122" s="297"/>
      <c r="P122" s="297"/>
      <c r="Q122" s="297"/>
      <c r="R122" s="297"/>
      <c r="S122" s="297"/>
      <c r="T122" s="29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140</v>
      </c>
      <c r="AU122" s="249" t="s">
        <v>87</v>
      </c>
      <c r="AV122" s="13" t="s">
        <v>87</v>
      </c>
      <c r="AW122" s="13" t="s">
        <v>34</v>
      </c>
      <c r="AX122" s="13" t="s">
        <v>85</v>
      </c>
      <c r="AY122" s="249" t="s">
        <v>127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9uWdnixKmszFUdUFECFXm8RxJNwLVdq6VjTFN85ulE0+AaT/oKoiCiSiRdIj9D5yLRjNk+Ucj6B/vnQJIhWXZA==" hashValue="ZFKr7/athmBNvGoUe1sfp+88m/TsmdC6ZuH5MKjKkGwGlYY14FGleV9QP7UBKqtR6pu0TIA5EwpzavcPMGNPM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Břeclav, cyklostezka Včelínek - Cyklosféra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756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94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5. 10. 2024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Břeclav, cyklostezka Včelínek - Cyklosféra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5. 10. 2024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756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757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758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759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112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Břeclav, cyklostezka Včelínek - Cyklosféra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5. 10. 2024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113</v>
      </c>
      <c r="D119" s="195" t="s">
        <v>62</v>
      </c>
      <c r="E119" s="195" t="s">
        <v>58</v>
      </c>
      <c r="F119" s="195" t="s">
        <v>59</v>
      </c>
      <c r="G119" s="195" t="s">
        <v>114</v>
      </c>
      <c r="H119" s="195" t="s">
        <v>115</v>
      </c>
      <c r="I119" s="195" t="s">
        <v>116</v>
      </c>
      <c r="J119" s="195" t="s">
        <v>100</v>
      </c>
      <c r="K119" s="196" t="s">
        <v>117</v>
      </c>
      <c r="L119" s="197"/>
      <c r="M119" s="101" t="s">
        <v>1</v>
      </c>
      <c r="N119" s="102" t="s">
        <v>41</v>
      </c>
      <c r="O119" s="102" t="s">
        <v>118</v>
      </c>
      <c r="P119" s="102" t="s">
        <v>119</v>
      </c>
      <c r="Q119" s="102" t="s">
        <v>120</v>
      </c>
      <c r="R119" s="102" t="s">
        <v>121</v>
      </c>
      <c r="S119" s="102" t="s">
        <v>122</v>
      </c>
      <c r="T119" s="103" t="s">
        <v>123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124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102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91</v>
      </c>
      <c r="F121" s="206" t="s">
        <v>92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157</v>
      </c>
      <c r="AT121" s="215" t="s">
        <v>76</v>
      </c>
      <c r="AU121" s="215" t="s">
        <v>77</v>
      </c>
      <c r="AY121" s="214" t="s">
        <v>127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760</v>
      </c>
      <c r="F122" s="217" t="s">
        <v>761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157</v>
      </c>
      <c r="AT122" s="215" t="s">
        <v>76</v>
      </c>
      <c r="AU122" s="215" t="s">
        <v>85</v>
      </c>
      <c r="AY122" s="214" t="s">
        <v>127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129</v>
      </c>
      <c r="E123" s="220" t="s">
        <v>762</v>
      </c>
      <c r="F123" s="221" t="s">
        <v>763</v>
      </c>
      <c r="G123" s="222" t="s">
        <v>764</v>
      </c>
      <c r="H123" s="223">
        <v>1</v>
      </c>
      <c r="I123" s="224"/>
      <c r="J123" s="225">
        <f>ROUND(I123*H123,2)</f>
        <v>0</v>
      </c>
      <c r="K123" s="221" t="s">
        <v>765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766</v>
      </c>
      <c r="AT123" s="230" t="s">
        <v>129</v>
      </c>
      <c r="AU123" s="230" t="s">
        <v>87</v>
      </c>
      <c r="AY123" s="18" t="s">
        <v>127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766</v>
      </c>
      <c r="BM123" s="230" t="s">
        <v>767</v>
      </c>
    </row>
    <row r="124" s="2" customFormat="1">
      <c r="A124" s="39"/>
      <c r="B124" s="40"/>
      <c r="C124" s="41"/>
      <c r="D124" s="232" t="s">
        <v>136</v>
      </c>
      <c r="E124" s="41"/>
      <c r="F124" s="233" t="s">
        <v>763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87</v>
      </c>
    </row>
    <row r="125" s="13" customFormat="1">
      <c r="A125" s="13"/>
      <c r="B125" s="239"/>
      <c r="C125" s="240"/>
      <c r="D125" s="232" t="s">
        <v>140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140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127</v>
      </c>
    </row>
    <row r="126" s="2" customFormat="1" ht="16.5" customHeight="1">
      <c r="A126" s="39"/>
      <c r="B126" s="40"/>
      <c r="C126" s="219" t="s">
        <v>87</v>
      </c>
      <c r="D126" s="219" t="s">
        <v>129</v>
      </c>
      <c r="E126" s="220" t="s">
        <v>768</v>
      </c>
      <c r="F126" s="221" t="s">
        <v>769</v>
      </c>
      <c r="G126" s="222" t="s">
        <v>764</v>
      </c>
      <c r="H126" s="223">
        <v>1</v>
      </c>
      <c r="I126" s="224"/>
      <c r="J126" s="225">
        <f>ROUND(I126*H126,2)</f>
        <v>0</v>
      </c>
      <c r="K126" s="221" t="s">
        <v>765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766</v>
      </c>
      <c r="AT126" s="230" t="s">
        <v>129</v>
      </c>
      <c r="AU126" s="230" t="s">
        <v>87</v>
      </c>
      <c r="AY126" s="18" t="s">
        <v>127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766</v>
      </c>
      <c r="BM126" s="230" t="s">
        <v>770</v>
      </c>
    </row>
    <row r="127" s="2" customFormat="1">
      <c r="A127" s="39"/>
      <c r="B127" s="40"/>
      <c r="C127" s="41"/>
      <c r="D127" s="232" t="s">
        <v>136</v>
      </c>
      <c r="E127" s="41"/>
      <c r="F127" s="233" t="s">
        <v>769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87</v>
      </c>
    </row>
    <row r="128" s="13" customFormat="1">
      <c r="A128" s="13"/>
      <c r="B128" s="239"/>
      <c r="C128" s="240"/>
      <c r="D128" s="232" t="s">
        <v>140</v>
      </c>
      <c r="E128" s="241" t="s">
        <v>1</v>
      </c>
      <c r="F128" s="242" t="s">
        <v>771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140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127</v>
      </c>
    </row>
    <row r="129" s="2" customFormat="1" ht="16.5" customHeight="1">
      <c r="A129" s="39"/>
      <c r="B129" s="40"/>
      <c r="C129" s="219" t="s">
        <v>149</v>
      </c>
      <c r="D129" s="219" t="s">
        <v>129</v>
      </c>
      <c r="E129" s="220" t="s">
        <v>772</v>
      </c>
      <c r="F129" s="221" t="s">
        <v>773</v>
      </c>
      <c r="G129" s="222" t="s">
        <v>764</v>
      </c>
      <c r="H129" s="223">
        <v>1</v>
      </c>
      <c r="I129" s="224"/>
      <c r="J129" s="225">
        <f>ROUND(I129*H129,2)</f>
        <v>0</v>
      </c>
      <c r="K129" s="221" t="s">
        <v>765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766</v>
      </c>
      <c r="AT129" s="230" t="s">
        <v>129</v>
      </c>
      <c r="AU129" s="230" t="s">
        <v>87</v>
      </c>
      <c r="AY129" s="18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766</v>
      </c>
      <c r="BM129" s="230" t="s">
        <v>774</v>
      </c>
    </row>
    <row r="130" s="2" customFormat="1">
      <c r="A130" s="39"/>
      <c r="B130" s="40"/>
      <c r="C130" s="41"/>
      <c r="D130" s="232" t="s">
        <v>136</v>
      </c>
      <c r="E130" s="41"/>
      <c r="F130" s="233" t="s">
        <v>773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87</v>
      </c>
    </row>
    <row r="131" s="13" customFormat="1">
      <c r="A131" s="13"/>
      <c r="B131" s="239"/>
      <c r="C131" s="240"/>
      <c r="D131" s="232" t="s">
        <v>140</v>
      </c>
      <c r="E131" s="241" t="s">
        <v>1</v>
      </c>
      <c r="F131" s="242" t="s">
        <v>775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140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127</v>
      </c>
    </row>
    <row r="132" s="2" customFormat="1" ht="16.5" customHeight="1">
      <c r="A132" s="39"/>
      <c r="B132" s="40"/>
      <c r="C132" s="219" t="s">
        <v>134</v>
      </c>
      <c r="D132" s="219" t="s">
        <v>129</v>
      </c>
      <c r="E132" s="220" t="s">
        <v>776</v>
      </c>
      <c r="F132" s="221" t="s">
        <v>777</v>
      </c>
      <c r="G132" s="222" t="s">
        <v>764</v>
      </c>
      <c r="H132" s="223">
        <v>1</v>
      </c>
      <c r="I132" s="224"/>
      <c r="J132" s="225">
        <f>ROUND(I132*H132,2)</f>
        <v>0</v>
      </c>
      <c r="K132" s="221" t="s">
        <v>765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766</v>
      </c>
      <c r="AT132" s="230" t="s">
        <v>129</v>
      </c>
      <c r="AU132" s="230" t="s">
        <v>87</v>
      </c>
      <c r="AY132" s="18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766</v>
      </c>
      <c r="BM132" s="230" t="s">
        <v>778</v>
      </c>
    </row>
    <row r="133" s="2" customFormat="1">
      <c r="A133" s="39"/>
      <c r="B133" s="40"/>
      <c r="C133" s="41"/>
      <c r="D133" s="232" t="s">
        <v>136</v>
      </c>
      <c r="E133" s="41"/>
      <c r="F133" s="233" t="s">
        <v>777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87</v>
      </c>
    </row>
    <row r="134" s="13" customFormat="1">
      <c r="A134" s="13"/>
      <c r="B134" s="239"/>
      <c r="C134" s="240"/>
      <c r="D134" s="232" t="s">
        <v>140</v>
      </c>
      <c r="E134" s="241" t="s">
        <v>1</v>
      </c>
      <c r="F134" s="242" t="s">
        <v>779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140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127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780</v>
      </c>
      <c r="F135" s="217" t="s">
        <v>781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157</v>
      </c>
      <c r="AT135" s="215" t="s">
        <v>76</v>
      </c>
      <c r="AU135" s="215" t="s">
        <v>85</v>
      </c>
      <c r="AY135" s="214" t="s">
        <v>127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157</v>
      </c>
      <c r="D136" s="219" t="s">
        <v>129</v>
      </c>
      <c r="E136" s="220" t="s">
        <v>782</v>
      </c>
      <c r="F136" s="221" t="s">
        <v>783</v>
      </c>
      <c r="G136" s="222" t="s">
        <v>764</v>
      </c>
      <c r="H136" s="223">
        <v>1</v>
      </c>
      <c r="I136" s="224"/>
      <c r="J136" s="225">
        <f>ROUND(I136*H136,2)</f>
        <v>0</v>
      </c>
      <c r="K136" s="221" t="s">
        <v>765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766</v>
      </c>
      <c r="AT136" s="230" t="s">
        <v>129</v>
      </c>
      <c r="AU136" s="230" t="s">
        <v>87</v>
      </c>
      <c r="AY136" s="18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766</v>
      </c>
      <c r="BM136" s="230" t="s">
        <v>784</v>
      </c>
    </row>
    <row r="137" s="2" customFormat="1">
      <c r="A137" s="39"/>
      <c r="B137" s="40"/>
      <c r="C137" s="41"/>
      <c r="D137" s="232" t="s">
        <v>136</v>
      </c>
      <c r="E137" s="41"/>
      <c r="F137" s="233" t="s">
        <v>783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87</v>
      </c>
    </row>
    <row r="138" s="13" customFormat="1">
      <c r="A138" s="13"/>
      <c r="B138" s="239"/>
      <c r="C138" s="240"/>
      <c r="D138" s="232" t="s">
        <v>140</v>
      </c>
      <c r="E138" s="241" t="s">
        <v>1</v>
      </c>
      <c r="F138" s="242" t="s">
        <v>785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140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127</v>
      </c>
    </row>
    <row r="139" s="2" customFormat="1" ht="16.5" customHeight="1">
      <c r="A139" s="39"/>
      <c r="B139" s="40"/>
      <c r="C139" s="219" t="s">
        <v>163</v>
      </c>
      <c r="D139" s="219" t="s">
        <v>129</v>
      </c>
      <c r="E139" s="220" t="s">
        <v>786</v>
      </c>
      <c r="F139" s="221" t="s">
        <v>787</v>
      </c>
      <c r="G139" s="222" t="s">
        <v>764</v>
      </c>
      <c r="H139" s="223">
        <v>1</v>
      </c>
      <c r="I139" s="224"/>
      <c r="J139" s="225">
        <f>ROUND(I139*H139,2)</f>
        <v>0</v>
      </c>
      <c r="K139" s="221" t="s">
        <v>765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766</v>
      </c>
      <c r="AT139" s="230" t="s">
        <v>129</v>
      </c>
      <c r="AU139" s="230" t="s">
        <v>87</v>
      </c>
      <c r="AY139" s="18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766</v>
      </c>
      <c r="BM139" s="230" t="s">
        <v>788</v>
      </c>
    </row>
    <row r="140" s="2" customFormat="1">
      <c r="A140" s="39"/>
      <c r="B140" s="40"/>
      <c r="C140" s="41"/>
      <c r="D140" s="232" t="s">
        <v>136</v>
      </c>
      <c r="E140" s="41"/>
      <c r="F140" s="233" t="s">
        <v>787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87</v>
      </c>
    </row>
    <row r="141" s="13" customFormat="1">
      <c r="A141" s="13"/>
      <c r="B141" s="239"/>
      <c r="C141" s="240"/>
      <c r="D141" s="232" t="s">
        <v>140</v>
      </c>
      <c r="E141" s="241" t="s">
        <v>1</v>
      </c>
      <c r="F141" s="242" t="s">
        <v>789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140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127</v>
      </c>
    </row>
    <row r="142" s="2" customFormat="1" ht="16.5" customHeight="1">
      <c r="A142" s="39"/>
      <c r="B142" s="40"/>
      <c r="C142" s="219" t="s">
        <v>169</v>
      </c>
      <c r="D142" s="219" t="s">
        <v>129</v>
      </c>
      <c r="E142" s="220" t="s">
        <v>790</v>
      </c>
      <c r="F142" s="221" t="s">
        <v>791</v>
      </c>
      <c r="G142" s="222" t="s">
        <v>764</v>
      </c>
      <c r="H142" s="223">
        <v>1</v>
      </c>
      <c r="I142" s="224"/>
      <c r="J142" s="225">
        <f>ROUND(I142*H142,2)</f>
        <v>0</v>
      </c>
      <c r="K142" s="221" t="s">
        <v>765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766</v>
      </c>
      <c r="AT142" s="230" t="s">
        <v>129</v>
      </c>
      <c r="AU142" s="230" t="s">
        <v>87</v>
      </c>
      <c r="AY142" s="18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766</v>
      </c>
      <c r="BM142" s="230" t="s">
        <v>792</v>
      </c>
    </row>
    <row r="143" s="2" customFormat="1">
      <c r="A143" s="39"/>
      <c r="B143" s="40"/>
      <c r="C143" s="41"/>
      <c r="D143" s="232" t="s">
        <v>136</v>
      </c>
      <c r="E143" s="41"/>
      <c r="F143" s="233" t="s">
        <v>791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87</v>
      </c>
    </row>
    <row r="144" s="13" customFormat="1">
      <c r="A144" s="13"/>
      <c r="B144" s="239"/>
      <c r="C144" s="240"/>
      <c r="D144" s="232" t="s">
        <v>140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140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127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793</v>
      </c>
      <c r="F145" s="217" t="s">
        <v>794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157</v>
      </c>
      <c r="AT145" s="215" t="s">
        <v>76</v>
      </c>
      <c r="AU145" s="215" t="s">
        <v>85</v>
      </c>
      <c r="AY145" s="214" t="s">
        <v>127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176</v>
      </c>
      <c r="D146" s="219" t="s">
        <v>129</v>
      </c>
      <c r="E146" s="220" t="s">
        <v>795</v>
      </c>
      <c r="F146" s="221" t="s">
        <v>796</v>
      </c>
      <c r="G146" s="222" t="s">
        <v>764</v>
      </c>
      <c r="H146" s="223">
        <v>2</v>
      </c>
      <c r="I146" s="224"/>
      <c r="J146" s="225">
        <f>ROUND(I146*H146,2)</f>
        <v>0</v>
      </c>
      <c r="K146" s="221" t="s">
        <v>765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766</v>
      </c>
      <c r="AT146" s="230" t="s">
        <v>129</v>
      </c>
      <c r="AU146" s="230" t="s">
        <v>87</v>
      </c>
      <c r="AY146" s="18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766</v>
      </c>
      <c r="BM146" s="230" t="s">
        <v>797</v>
      </c>
    </row>
    <row r="147" s="2" customFormat="1">
      <c r="A147" s="39"/>
      <c r="B147" s="40"/>
      <c r="C147" s="41"/>
      <c r="D147" s="232" t="s">
        <v>136</v>
      </c>
      <c r="E147" s="41"/>
      <c r="F147" s="233" t="s">
        <v>796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87</v>
      </c>
    </row>
    <row r="148" s="13" customFormat="1">
      <c r="A148" s="13"/>
      <c r="B148" s="239"/>
      <c r="C148" s="240"/>
      <c r="D148" s="232" t="s">
        <v>140</v>
      </c>
      <c r="E148" s="241" t="s">
        <v>1</v>
      </c>
      <c r="F148" s="242" t="s">
        <v>87</v>
      </c>
      <c r="G148" s="240"/>
      <c r="H148" s="243">
        <v>2</v>
      </c>
      <c r="I148" s="244"/>
      <c r="J148" s="240"/>
      <c r="K148" s="240"/>
      <c r="L148" s="245"/>
      <c r="M148" s="296"/>
      <c r="N148" s="297"/>
      <c r="O148" s="297"/>
      <c r="P148" s="297"/>
      <c r="Q148" s="297"/>
      <c r="R148" s="297"/>
      <c r="S148" s="297"/>
      <c r="T148" s="2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140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127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yY0JMpVvQoZx4mfmZMdnTEMajQQaoenfhnI8pZrIO+hS2zKBEQfI2N38L0rPWj5OOnQ+zl2beVIetdAKo+WiDA==" hashValue="J5hgy8OVEhSMuCFG8YzJ7G/9SE710KvO1JsdHe+uEGlaZlC5jr8EagS2I2CrzXYj2GfRtkOshGkxfTr/WcvZAQ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2024-10-09T19:16:36Z</dcterms:created>
  <dcterms:modified xsi:type="dcterms:W3CDTF">2024-10-09T19:16:41Z</dcterms:modified>
</cp:coreProperties>
</file>